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5"/>
  </bookViews>
  <sheets>
    <sheet name="LISTA STARTOWA" sheetId="1" r:id="rId1"/>
    <sheet name="T1" sheetId="2" r:id="rId2"/>
    <sheet name="T2" sheetId="3" r:id="rId3"/>
    <sheet name="T3" sheetId="4" r:id="rId4"/>
    <sheet name="Żagle 500" sheetId="5" r:id="rId5"/>
    <sheet name="Sympathy" sheetId="6" r:id="rId6"/>
    <sheet name="Korsarz" sheetId="7" r:id="rId7"/>
    <sheet name="Tango" sheetId="8" r:id="rId8"/>
  </sheets>
  <externalReferences>
    <externalReference r:id="rId11"/>
    <externalReference r:id="rId12"/>
  </externalReferences>
  <definedNames>
    <definedName name="Excel_BuiltIn__FilterDatabase" localSheetId="0">'LISTA STARTOWA'!$B$5:$F$22</definedName>
    <definedName name="LINIAMETY">#REF!</definedName>
    <definedName name="LINIAMETY_15">NA()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<sst xmlns="http://schemas.openxmlformats.org/spreadsheetml/2006/main" count="694" uniqueCount="240">
  <si>
    <t>Lista startowa</t>
  </si>
  <si>
    <t>MMPJK 2015</t>
  </si>
  <si>
    <t>lp</t>
  </si>
  <si>
    <t>imię i nazwisko sternika</t>
  </si>
  <si>
    <t xml:space="preserve">oznaczenie </t>
  </si>
  <si>
    <t>nazwa jachtu</t>
  </si>
  <si>
    <t>klasa</t>
  </si>
  <si>
    <t>ilość</t>
  </si>
  <si>
    <t>żagiel</t>
  </si>
  <si>
    <t>kadłub</t>
  </si>
  <si>
    <t>w klasie</t>
  </si>
  <si>
    <t>Jakub Malicki</t>
  </si>
  <si>
    <t>DAINA</t>
  </si>
  <si>
    <t>SYMPATHY</t>
  </si>
  <si>
    <t>Jakub Wolnicki</t>
  </si>
  <si>
    <t>WŚCIEKŁA</t>
  </si>
  <si>
    <t xml:space="preserve"> </t>
  </si>
  <si>
    <t>Krzysztof Kotecki</t>
  </si>
  <si>
    <t>VA 666</t>
  </si>
  <si>
    <t>STALGAST</t>
  </si>
  <si>
    <t>Łukasz Dakszewicz</t>
  </si>
  <si>
    <t>POL 4100</t>
  </si>
  <si>
    <t>TRIPPIN TRAUEL TEAM</t>
  </si>
  <si>
    <t>Maciej Jodzis</t>
  </si>
  <si>
    <t>POL 3542</t>
  </si>
  <si>
    <t>SYMPATHY FOR THE DEVIL</t>
  </si>
  <si>
    <t>Rafał Słowik</t>
  </si>
  <si>
    <t>POL 7147</t>
  </si>
  <si>
    <t>SENSEI</t>
  </si>
  <si>
    <t>Andrzej Kęder</t>
  </si>
  <si>
    <t>PROTEST</t>
  </si>
  <si>
    <t>T1</t>
  </si>
  <si>
    <t>Bartosz Piotrowski</t>
  </si>
  <si>
    <t>POL 13076</t>
  </si>
  <si>
    <t>PIOTROSIU</t>
  </si>
  <si>
    <t>Grzegorz Guzowski</t>
  </si>
  <si>
    <t>POL 7311</t>
  </si>
  <si>
    <t>LIDA</t>
  </si>
  <si>
    <t>Piotr Eychler</t>
  </si>
  <si>
    <t>VENTUS</t>
  </si>
  <si>
    <t>Robert Buczek</t>
  </si>
  <si>
    <t>MARINER 20</t>
  </si>
  <si>
    <t>Bartłomiej Derda</t>
  </si>
  <si>
    <t>AZS 388</t>
  </si>
  <si>
    <t>THOR</t>
  </si>
  <si>
    <t>T2</t>
  </si>
  <si>
    <t>Jacek Daszkiewicz</t>
  </si>
  <si>
    <t>RACEMAKER</t>
  </si>
  <si>
    <t>Jacek Jarzyna</t>
  </si>
  <si>
    <t>OLYMPIA</t>
  </si>
  <si>
    <t>Łukasz Pater</t>
  </si>
  <si>
    <t>NOSTER</t>
  </si>
  <si>
    <t>Marek Kmieć</t>
  </si>
  <si>
    <t>POL 10000</t>
  </si>
  <si>
    <t>RAFA 2</t>
  </si>
  <si>
    <t>Paweł Ejsmont</t>
  </si>
  <si>
    <t>NORTMAN</t>
  </si>
  <si>
    <t>Piotr Adamowicz</t>
  </si>
  <si>
    <t>NEOPROFIL</t>
  </si>
  <si>
    <t>Piotr Matwiejczuk</t>
  </si>
  <si>
    <t>ZALEWO</t>
  </si>
  <si>
    <t>Radosław Cierpiał</t>
  </si>
  <si>
    <t>SALAMANDER</t>
  </si>
  <si>
    <t>Robert Karney</t>
  </si>
  <si>
    <t>AHOY</t>
  </si>
  <si>
    <t>Arkadiusz Sadowski</t>
  </si>
  <si>
    <t>Mon Cheri</t>
  </si>
  <si>
    <t>Andrzej Brzozowski</t>
  </si>
  <si>
    <t>EZ 0211</t>
  </si>
  <si>
    <t>LEGENDA 2</t>
  </si>
  <si>
    <t>T3</t>
  </si>
  <si>
    <t>Czesłąw Kacperski</t>
  </si>
  <si>
    <t>A 511</t>
  </si>
  <si>
    <t>STONOGA</t>
  </si>
  <si>
    <t>Henryk Koryciński</t>
  </si>
  <si>
    <t>CZARCIA</t>
  </si>
  <si>
    <t>Jacek Samsel</t>
  </si>
  <si>
    <t>POL 2005</t>
  </si>
  <si>
    <t>SANTANA</t>
  </si>
  <si>
    <t>Jerzy Ordyłowski</t>
  </si>
  <si>
    <t>RZK 78</t>
  </si>
  <si>
    <t>TRZECH BUDRYSÓW</t>
  </si>
  <si>
    <t>Marek Mogielnicki</t>
  </si>
  <si>
    <t>BUDGIE</t>
  </si>
  <si>
    <t>Arkadiusz Sendlewski</t>
  </si>
  <si>
    <t>ZACAPA</t>
  </si>
  <si>
    <t>Michał Brzozowski</t>
  </si>
  <si>
    <t>I 2635</t>
  </si>
  <si>
    <t>LEGENDA</t>
  </si>
  <si>
    <t>Mirosław Czech</t>
  </si>
  <si>
    <t>POL 8</t>
  </si>
  <si>
    <t>TAŃCZĄCA Z FALAMI</t>
  </si>
  <si>
    <t>Mirosław Sztuba</t>
  </si>
  <si>
    <t>POL 23</t>
  </si>
  <si>
    <t>BLACK &amp; WHITE</t>
  </si>
  <si>
    <t>Piotr Chudziński</t>
  </si>
  <si>
    <t>BZ 962</t>
  </si>
  <si>
    <t>FURIAT</t>
  </si>
  <si>
    <t>Radosław Żurek</t>
  </si>
  <si>
    <t>FOCUS 750</t>
  </si>
  <si>
    <t>Tadeusz Kozakiewicz</t>
  </si>
  <si>
    <t>EKOMARINA</t>
  </si>
  <si>
    <t>Tadeusz Borowiec</t>
  </si>
  <si>
    <t>SW 2736</t>
  </si>
  <si>
    <t>MAG</t>
  </si>
  <si>
    <t>TANGO</t>
  </si>
  <si>
    <t>Jacek Paluszkiewicz</t>
  </si>
  <si>
    <t>ROZWIANY DYM</t>
  </si>
  <si>
    <t>Malwina Krasnodębska</t>
  </si>
  <si>
    <t>VC 1897</t>
  </si>
  <si>
    <t>PIELGRZYM</t>
  </si>
  <si>
    <t>Mariusz Sternicki</t>
  </si>
  <si>
    <t>VC 80</t>
  </si>
  <si>
    <t>NIUCHWYTNY CEL</t>
  </si>
  <si>
    <t>Paweł Zambrzycki</t>
  </si>
  <si>
    <t>MORELOWY PIES</t>
  </si>
  <si>
    <t>Przemysłąw Stańczyk</t>
  </si>
  <si>
    <t>ALBATROS</t>
  </si>
  <si>
    <t>Radomir Maciak</t>
  </si>
  <si>
    <t>WZ 315</t>
  </si>
  <si>
    <t>SOUL</t>
  </si>
  <si>
    <t>Rafał Iwanicki</t>
  </si>
  <si>
    <t>GBR 96</t>
  </si>
  <si>
    <t>FATE</t>
  </si>
  <si>
    <t>Szymon Mirecki</t>
  </si>
  <si>
    <t>WZ 0532</t>
  </si>
  <si>
    <t>FOLLOW ME</t>
  </si>
  <si>
    <t>Urszula Ziemska</t>
  </si>
  <si>
    <t>NUROFEN</t>
  </si>
  <si>
    <t>UŚPIONY GROM</t>
  </si>
  <si>
    <t>Wojciech Chodkowski</t>
  </si>
  <si>
    <t>POL 8620</t>
  </si>
  <si>
    <t>MISJA</t>
  </si>
  <si>
    <t>Gerard Czajka</t>
  </si>
  <si>
    <t>WIGRASZEK</t>
  </si>
  <si>
    <t>Ż500</t>
  </si>
  <si>
    <t>Jan Majko</t>
  </si>
  <si>
    <t>BZS 437</t>
  </si>
  <si>
    <t>DŻUMA</t>
  </si>
  <si>
    <t>Maciej Bufal</t>
  </si>
  <si>
    <t>AGI BU</t>
  </si>
  <si>
    <t>Sławomir Majko</t>
  </si>
  <si>
    <t>Szymon Jabłkowski</t>
  </si>
  <si>
    <t>POL 7119</t>
  </si>
  <si>
    <t>EPURO</t>
  </si>
  <si>
    <t>Dominik Sakowski</t>
  </si>
  <si>
    <t>POL 37</t>
  </si>
  <si>
    <t>ABSTRAKCJA</t>
  </si>
  <si>
    <t>KORSARZ</t>
  </si>
  <si>
    <t>Maciej Erd</t>
  </si>
  <si>
    <t>POL 29</t>
  </si>
  <si>
    <t>LOCCA</t>
  </si>
  <si>
    <t>Marcin Wieremiejczuk</t>
  </si>
  <si>
    <t>POL 27</t>
  </si>
  <si>
    <t>TUNABIS</t>
  </si>
  <si>
    <t>Anna Jaskowska</t>
  </si>
  <si>
    <t>POL 40</t>
  </si>
  <si>
    <t>MARSH MALLOW</t>
  </si>
  <si>
    <t>Andrzej Kiełsznia</t>
  </si>
  <si>
    <t>POL 19</t>
  </si>
  <si>
    <t>LEMON KORSARZ</t>
  </si>
  <si>
    <t>Marek Budzisz</t>
  </si>
  <si>
    <t>Robert Kobela</t>
  </si>
  <si>
    <t>RAMZES</t>
  </si>
  <si>
    <t>Piotr Danowski</t>
  </si>
  <si>
    <t>POL 25</t>
  </si>
  <si>
    <t>MOJAMOJA</t>
  </si>
  <si>
    <t>Wojciech Wójtowicz</t>
  </si>
  <si>
    <t>ACTIVE-CLUB</t>
  </si>
  <si>
    <t>Adam Hajduczenia</t>
  </si>
  <si>
    <t>POL 26</t>
  </si>
  <si>
    <t>Tomasz Kosobucki</t>
  </si>
  <si>
    <t>WIDZIMISIĘ</t>
  </si>
  <si>
    <t>Jerzy Czerwiński</t>
  </si>
  <si>
    <t>POL 14</t>
  </si>
  <si>
    <t>MABE</t>
  </si>
  <si>
    <t>Michał Dominiak</t>
  </si>
  <si>
    <t>POL 32</t>
  </si>
  <si>
    <t>DZIDZIOK</t>
  </si>
  <si>
    <t>Rafał Kaniewski</t>
  </si>
  <si>
    <t>POL 30</t>
  </si>
  <si>
    <t>Radosłąw Osuch</t>
  </si>
  <si>
    <t>POL 38</t>
  </si>
  <si>
    <t>QUIGANCA</t>
  </si>
  <si>
    <t>WYNIKI T1</t>
  </si>
  <si>
    <t>wyścig nr</t>
  </si>
  <si>
    <t>Σ</t>
  </si>
  <si>
    <t>nr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</si>
  <si>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</si>
  <si>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</si>
  <si>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</si>
  <si>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</si>
  <si>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</si>
  <si>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</si>
  <si>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</si>
  <si>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</si>
  <si>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</si>
  <si>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ocs*</t>
  </si>
  <si>
    <t>DNS</t>
  </si>
  <si>
    <t>3*</t>
  </si>
  <si>
    <t>4*</t>
  </si>
  <si>
    <t>5*</t>
  </si>
  <si>
    <t>DNC,DNS,OCS, RAF,DSQ = 6 pkt</t>
  </si>
  <si>
    <t>Sędzia Główny</t>
  </si>
  <si>
    <t>* wyścig nie liczony do końcowej klasyfikacji</t>
  </si>
  <si>
    <t>WYNIKI T2</t>
  </si>
  <si>
    <t>DSQ*</t>
  </si>
  <si>
    <t>6*</t>
  </si>
  <si>
    <t>8*</t>
  </si>
  <si>
    <t>7*</t>
  </si>
  <si>
    <t>OCS</t>
  </si>
  <si>
    <t>OCS*</t>
  </si>
  <si>
    <t>9*</t>
  </si>
  <si>
    <t>DNF*</t>
  </si>
  <si>
    <t>DNC</t>
  </si>
  <si>
    <t>DNF</t>
  </si>
  <si>
    <t>DNC,DNS,OCS, RET,DSQ = 12  pkt</t>
  </si>
  <si>
    <t>WYNIKI T3</t>
  </si>
  <si>
    <t>żągiel</t>
  </si>
  <si>
    <t>DNC*</t>
  </si>
  <si>
    <t>11*</t>
  </si>
  <si>
    <t>DNC,DNS,OCS, RET,DSQ = 14  pkt</t>
  </si>
  <si>
    <t>WYNIKI ŻAGLE 500</t>
  </si>
  <si>
    <t>2*</t>
  </si>
  <si>
    <t>WYNIKI SYMPATHY</t>
  </si>
  <si>
    <t>DNC,DNS,OCS, RAF,DSQ =  7 pkt</t>
  </si>
  <si>
    <t>WYNIKI KORSARZ</t>
  </si>
  <si>
    <t xml:space="preserve"> kadłub</t>
  </si>
  <si>
    <t>1*</t>
  </si>
  <si>
    <t>POL 35</t>
  </si>
  <si>
    <t>RAF*</t>
  </si>
  <si>
    <t>10*</t>
  </si>
  <si>
    <t>LOLLA</t>
  </si>
  <si>
    <t>DNS*</t>
  </si>
  <si>
    <t>DNC,DNS,OCS, RAF,DSQ = 16 pkt</t>
  </si>
  <si>
    <t>WYNIKI TANGO</t>
  </si>
  <si>
    <t>DSQ</t>
  </si>
  <si>
    <t>12*</t>
  </si>
  <si>
    <t>Tomasz Borowiec</t>
  </si>
  <si>
    <t>Radosław Osuch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</si>
</sst>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hnaethi\Desktop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37">
      <selection activeCell="N29" sqref="N29"/>
    </sheetView>
  </sheetViews>
  <sheetFormatPr defaultColWidth="9.00390625" defaultRowHeight="12.75"/>
  <cols>
    <col min="1" max="1" width="5.125" style="1" customWidth="1"/>
    <col min="2" max="2" width="33.25390625" style="2" customWidth="1"/>
    <col min="3" max="3" width="14.00390625" style="1" customWidth="1"/>
    <col min="4" max="4" width="14.375" style="1" customWidth="1"/>
    <col min="5" max="5" width="30.25390625" style="1" customWidth="1"/>
    <col min="6" max="6" width="13.375" style="1" customWidth="1"/>
    <col min="7" max="7" width="0" style="0" hidden="1" customWidth="1"/>
    <col min="8" max="8" width="0.12890625" style="0" customWidth="1"/>
    <col min="9" max="12" width="0" style="0" hidden="1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12" ht="36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6</v>
      </c>
      <c r="G3" s="5" t="s">
        <v>7</v>
      </c>
    </row>
    <row r="4" spans="1:7" ht="19.5" customHeight="1">
      <c r="A4" s="32"/>
      <c r="B4" s="32"/>
      <c r="C4" s="3" t="s">
        <v>8</v>
      </c>
      <c r="D4" s="4" t="s">
        <v>9</v>
      </c>
      <c r="E4" s="33"/>
      <c r="F4" s="32"/>
      <c r="G4" s="6" t="s">
        <v>10</v>
      </c>
    </row>
    <row r="5" spans="1:7" ht="19.5" customHeight="1">
      <c r="A5" s="3">
        <v>1</v>
      </c>
      <c r="B5" s="7" t="s">
        <v>11</v>
      </c>
      <c r="C5" s="3"/>
      <c r="D5" s="3">
        <v>6</v>
      </c>
      <c r="E5" s="3" t="s">
        <v>12</v>
      </c>
      <c r="F5" s="3" t="s">
        <v>13</v>
      </c>
      <c r="G5" s="8"/>
    </row>
    <row r="6" spans="1:15" ht="19.5" customHeight="1">
      <c r="A6" s="3">
        <v>2</v>
      </c>
      <c r="B6" s="7" t="s">
        <v>14</v>
      </c>
      <c r="C6" s="3"/>
      <c r="D6" s="9">
        <v>40</v>
      </c>
      <c r="E6" s="3" t="s">
        <v>15</v>
      </c>
      <c r="F6" s="3" t="s">
        <v>13</v>
      </c>
      <c r="G6" s="8"/>
      <c r="O6" t="s">
        <v>16</v>
      </c>
    </row>
    <row r="7" spans="1:7" ht="19.5" customHeight="1">
      <c r="A7" s="3">
        <v>3</v>
      </c>
      <c r="B7" s="7" t="s">
        <v>17</v>
      </c>
      <c r="C7" s="3" t="s">
        <v>18</v>
      </c>
      <c r="D7" s="3">
        <v>11</v>
      </c>
      <c r="E7" s="3" t="s">
        <v>19</v>
      </c>
      <c r="F7" s="3" t="s">
        <v>13</v>
      </c>
      <c r="G7" s="8"/>
    </row>
    <row r="8" spans="1:7" ht="19.5" customHeight="1">
      <c r="A8" s="3">
        <v>4</v>
      </c>
      <c r="B8" s="7" t="s">
        <v>20</v>
      </c>
      <c r="C8" s="3" t="s">
        <v>21</v>
      </c>
      <c r="D8" s="3">
        <v>9</v>
      </c>
      <c r="E8" s="3" t="s">
        <v>22</v>
      </c>
      <c r="F8" s="3" t="s">
        <v>13</v>
      </c>
      <c r="G8" s="8"/>
    </row>
    <row r="9" spans="1:7" ht="19.5" customHeight="1">
      <c r="A9" s="3">
        <v>5</v>
      </c>
      <c r="B9" s="7" t="s">
        <v>23</v>
      </c>
      <c r="C9" s="3" t="s">
        <v>24</v>
      </c>
      <c r="D9" s="3">
        <v>29</v>
      </c>
      <c r="E9" s="3" t="s">
        <v>25</v>
      </c>
      <c r="F9" s="3" t="s">
        <v>13</v>
      </c>
      <c r="G9" s="8">
        <v>5</v>
      </c>
    </row>
    <row r="10" spans="1:7" ht="19.5" customHeight="1">
      <c r="A10" s="3">
        <v>6</v>
      </c>
      <c r="B10" s="7" t="s">
        <v>26</v>
      </c>
      <c r="C10" s="3" t="s">
        <v>27</v>
      </c>
      <c r="D10" s="3">
        <v>4</v>
      </c>
      <c r="E10" s="3" t="s">
        <v>28</v>
      </c>
      <c r="F10" s="3" t="s">
        <v>13</v>
      </c>
      <c r="G10" s="8"/>
    </row>
    <row r="11" spans="1:7" ht="19.5" customHeight="1">
      <c r="A11" s="3">
        <v>7</v>
      </c>
      <c r="B11" s="7" t="s">
        <v>29</v>
      </c>
      <c r="C11" s="3"/>
      <c r="D11" s="3">
        <v>23</v>
      </c>
      <c r="E11" s="3" t="s">
        <v>30</v>
      </c>
      <c r="F11" s="3" t="s">
        <v>31</v>
      </c>
      <c r="G11" s="8"/>
    </row>
    <row r="12" spans="1:7" ht="19.5" customHeight="1">
      <c r="A12" s="3">
        <v>8</v>
      </c>
      <c r="B12" s="7" t="s">
        <v>32</v>
      </c>
      <c r="C12" s="3" t="s">
        <v>33</v>
      </c>
      <c r="D12" s="3">
        <v>70</v>
      </c>
      <c r="E12" s="3" t="s">
        <v>34</v>
      </c>
      <c r="F12" s="3" t="s">
        <v>31</v>
      </c>
      <c r="G12" s="8"/>
    </row>
    <row r="13" spans="1:7" ht="19.5" customHeight="1">
      <c r="A13" s="3">
        <v>9</v>
      </c>
      <c r="B13" s="7" t="s">
        <v>35</v>
      </c>
      <c r="C13" s="3" t="s">
        <v>36</v>
      </c>
      <c r="D13" s="3">
        <v>31</v>
      </c>
      <c r="E13" s="3" t="s">
        <v>37</v>
      </c>
      <c r="F13" s="3" t="s">
        <v>31</v>
      </c>
      <c r="G13" s="8"/>
    </row>
    <row r="14" spans="1:7" ht="19.5" customHeight="1">
      <c r="A14" s="3">
        <v>10</v>
      </c>
      <c r="B14" s="7" t="s">
        <v>38</v>
      </c>
      <c r="C14" s="3"/>
      <c r="D14" s="3">
        <v>33</v>
      </c>
      <c r="E14" s="3" t="s">
        <v>39</v>
      </c>
      <c r="F14" s="3" t="s">
        <v>31</v>
      </c>
      <c r="G14" s="8"/>
    </row>
    <row r="15" spans="1:7" ht="19.5" customHeight="1">
      <c r="A15" s="3">
        <v>11</v>
      </c>
      <c r="B15" s="7" t="s">
        <v>40</v>
      </c>
      <c r="C15" s="3"/>
      <c r="D15" s="3">
        <v>45</v>
      </c>
      <c r="E15" s="3" t="s">
        <v>41</v>
      </c>
      <c r="F15" s="3" t="s">
        <v>31</v>
      </c>
      <c r="G15" s="8"/>
    </row>
    <row r="16" spans="1:12" s="12" customFormat="1" ht="19.5" customHeight="1">
      <c r="A16" s="3">
        <v>12</v>
      </c>
      <c r="B16" s="10" t="s">
        <v>42</v>
      </c>
      <c r="C16" s="3" t="s">
        <v>43</v>
      </c>
      <c r="D16" s="3">
        <v>1</v>
      </c>
      <c r="E16" s="3" t="s">
        <v>44</v>
      </c>
      <c r="F16" s="3" t="s">
        <v>45</v>
      </c>
      <c r="G16" s="11"/>
      <c r="H16"/>
      <c r="I16"/>
      <c r="J16"/>
      <c r="K16"/>
      <c r="L16"/>
    </row>
    <row r="17" spans="1:7" ht="19.5" customHeight="1">
      <c r="A17" s="3">
        <v>13</v>
      </c>
      <c r="B17" s="7" t="s">
        <v>46</v>
      </c>
      <c r="C17" s="3"/>
      <c r="D17" s="3">
        <v>10</v>
      </c>
      <c r="E17" s="3" t="s">
        <v>47</v>
      </c>
      <c r="F17" s="3" t="s">
        <v>45</v>
      </c>
      <c r="G17" s="11"/>
    </row>
    <row r="18" spans="1:7" ht="19.5" customHeight="1">
      <c r="A18" s="3">
        <v>14</v>
      </c>
      <c r="B18" s="7" t="s">
        <v>48</v>
      </c>
      <c r="C18" s="3"/>
      <c r="D18" s="3">
        <v>55</v>
      </c>
      <c r="E18" s="9" t="s">
        <v>49</v>
      </c>
      <c r="F18" s="3" t="s">
        <v>45</v>
      </c>
      <c r="G18" s="11"/>
    </row>
    <row r="19" spans="1:7" ht="19.5" customHeight="1">
      <c r="A19" s="3">
        <v>15</v>
      </c>
      <c r="B19" s="7" t="s">
        <v>50</v>
      </c>
      <c r="C19" s="3"/>
      <c r="D19" s="3">
        <v>16</v>
      </c>
      <c r="E19" s="3" t="s">
        <v>51</v>
      </c>
      <c r="F19" s="3" t="s">
        <v>45</v>
      </c>
      <c r="G19" s="11"/>
    </row>
    <row r="20" spans="1:7" ht="19.5" customHeight="1">
      <c r="A20" s="3">
        <v>16</v>
      </c>
      <c r="B20" s="7" t="s">
        <v>52</v>
      </c>
      <c r="C20" s="3" t="s">
        <v>53</v>
      </c>
      <c r="D20" s="13"/>
      <c r="E20" s="3" t="s">
        <v>54</v>
      </c>
      <c r="F20" s="3" t="s">
        <v>45</v>
      </c>
      <c r="G20" s="11"/>
    </row>
    <row r="21" spans="1:7" ht="19.5" customHeight="1">
      <c r="A21" s="3">
        <v>17</v>
      </c>
      <c r="B21" s="7" t="s">
        <v>55</v>
      </c>
      <c r="C21" s="3"/>
      <c r="D21" s="3">
        <v>12</v>
      </c>
      <c r="E21" s="3" t="s">
        <v>56</v>
      </c>
      <c r="F21" s="3" t="s">
        <v>45</v>
      </c>
      <c r="G21" s="11"/>
    </row>
    <row r="22" spans="1:12" ht="19.5" customHeight="1">
      <c r="A22" s="3">
        <v>18</v>
      </c>
      <c r="B22" s="7" t="s">
        <v>57</v>
      </c>
      <c r="C22" s="3">
        <v>9668</v>
      </c>
      <c r="D22" s="3">
        <v>18</v>
      </c>
      <c r="E22" s="3" t="s">
        <v>58</v>
      </c>
      <c r="F22" s="3" t="s">
        <v>45</v>
      </c>
      <c r="G22" s="8"/>
      <c r="I22" s="12"/>
      <c r="J22" s="12" t="s">
        <v>16</v>
      </c>
      <c r="K22" s="12"/>
      <c r="L22" s="12"/>
    </row>
    <row r="23" spans="1:7" ht="19.5" customHeight="1">
      <c r="A23" s="3">
        <v>19</v>
      </c>
      <c r="B23" s="7" t="s">
        <v>59</v>
      </c>
      <c r="C23" s="3"/>
      <c r="D23" s="3">
        <v>21</v>
      </c>
      <c r="E23" s="3" t="s">
        <v>60</v>
      </c>
      <c r="F23" s="3" t="s">
        <v>45</v>
      </c>
      <c r="G23" s="8"/>
    </row>
    <row r="24" spans="1:7" ht="19.5" customHeight="1">
      <c r="A24" s="3">
        <v>20</v>
      </c>
      <c r="B24" s="7" t="s">
        <v>61</v>
      </c>
      <c r="C24" s="3"/>
      <c r="D24" s="3">
        <v>5</v>
      </c>
      <c r="E24" s="3" t="s">
        <v>62</v>
      </c>
      <c r="F24" s="3" t="s">
        <v>45</v>
      </c>
      <c r="G24" s="8"/>
    </row>
    <row r="25" spans="1:7" ht="19.5" customHeight="1">
      <c r="A25" s="3">
        <v>21</v>
      </c>
      <c r="B25" s="7" t="s">
        <v>63</v>
      </c>
      <c r="C25" s="3"/>
      <c r="D25" s="3">
        <v>32</v>
      </c>
      <c r="E25" s="3" t="s">
        <v>64</v>
      </c>
      <c r="F25" s="3" t="s">
        <v>45</v>
      </c>
      <c r="G25" s="11"/>
    </row>
    <row r="26" spans="1:7" ht="19.5" customHeight="1">
      <c r="A26" s="3">
        <v>22</v>
      </c>
      <c r="B26" s="7" t="s">
        <v>65</v>
      </c>
      <c r="C26" s="3"/>
      <c r="D26" s="3">
        <v>50</v>
      </c>
      <c r="E26" s="3" t="s">
        <v>66</v>
      </c>
      <c r="F26" s="3" t="s">
        <v>45</v>
      </c>
      <c r="G26" s="11"/>
    </row>
    <row r="27" spans="1:7" ht="19.5" customHeight="1">
      <c r="A27" s="3">
        <v>23</v>
      </c>
      <c r="B27" s="7" t="s">
        <v>67</v>
      </c>
      <c r="C27" s="3" t="s">
        <v>68</v>
      </c>
      <c r="D27" s="3">
        <v>43</v>
      </c>
      <c r="E27" s="3" t="s">
        <v>69</v>
      </c>
      <c r="F27" s="3" t="s">
        <v>70</v>
      </c>
      <c r="G27" s="11"/>
    </row>
    <row r="28" spans="1:7" ht="19.5" customHeight="1">
      <c r="A28" s="3">
        <v>24</v>
      </c>
      <c r="B28" s="7" t="s">
        <v>71</v>
      </c>
      <c r="C28" s="3" t="s">
        <v>72</v>
      </c>
      <c r="D28" s="3">
        <v>26</v>
      </c>
      <c r="E28" s="3" t="s">
        <v>73</v>
      </c>
      <c r="F28" s="3" t="s">
        <v>70</v>
      </c>
      <c r="G28" s="8"/>
    </row>
    <row r="29" spans="1:7" ht="19.5" customHeight="1">
      <c r="A29" s="3">
        <v>25</v>
      </c>
      <c r="B29" s="14" t="s">
        <v>74</v>
      </c>
      <c r="C29" s="3"/>
      <c r="D29" s="3">
        <v>25</v>
      </c>
      <c r="E29" s="15" t="s">
        <v>75</v>
      </c>
      <c r="F29" s="3" t="s">
        <v>70</v>
      </c>
      <c r="G29" s="8"/>
    </row>
    <row r="30" spans="1:7" ht="19.5" customHeight="1">
      <c r="A30" s="3">
        <v>26</v>
      </c>
      <c r="B30" s="7" t="s">
        <v>76</v>
      </c>
      <c r="C30" s="3" t="s">
        <v>77</v>
      </c>
      <c r="D30" s="3">
        <v>7</v>
      </c>
      <c r="E30" s="3" t="s">
        <v>78</v>
      </c>
      <c r="F30" s="3" t="s">
        <v>70</v>
      </c>
      <c r="G30" s="8">
        <v>9</v>
      </c>
    </row>
    <row r="31" spans="1:7" ht="19.5" customHeight="1">
      <c r="A31" s="3">
        <v>27</v>
      </c>
      <c r="B31" s="7" t="s">
        <v>79</v>
      </c>
      <c r="C31" s="3" t="s">
        <v>80</v>
      </c>
      <c r="D31" s="3">
        <v>17</v>
      </c>
      <c r="E31" s="3" t="s">
        <v>81</v>
      </c>
      <c r="F31" s="3" t="s">
        <v>70</v>
      </c>
      <c r="G31" s="16"/>
    </row>
    <row r="32" spans="1:7" ht="19.5" customHeight="1">
      <c r="A32" s="3">
        <v>28</v>
      </c>
      <c r="B32" s="7" t="s">
        <v>82</v>
      </c>
      <c r="C32" s="3"/>
      <c r="D32" s="9">
        <v>38</v>
      </c>
      <c r="E32" s="3" t="s">
        <v>83</v>
      </c>
      <c r="F32" s="3" t="s">
        <v>70</v>
      </c>
      <c r="G32" s="16"/>
    </row>
    <row r="33" spans="1:6" ht="19.5" customHeight="1">
      <c r="A33" s="3">
        <v>29</v>
      </c>
      <c r="B33" s="7" t="s">
        <v>84</v>
      </c>
      <c r="C33" s="3">
        <v>13</v>
      </c>
      <c r="D33" s="3">
        <v>13</v>
      </c>
      <c r="E33" s="3" t="s">
        <v>85</v>
      </c>
      <c r="F33" s="3" t="s">
        <v>70</v>
      </c>
    </row>
    <row r="34" spans="1:6" ht="19.5" customHeight="1">
      <c r="A34" s="3">
        <v>30</v>
      </c>
      <c r="B34" s="10" t="s">
        <v>86</v>
      </c>
      <c r="C34" s="3" t="s">
        <v>87</v>
      </c>
      <c r="D34" s="13">
        <v>2</v>
      </c>
      <c r="E34" s="3" t="s">
        <v>88</v>
      </c>
      <c r="F34" s="3" t="s">
        <v>70</v>
      </c>
    </row>
    <row r="35" spans="1:6" ht="19.5" customHeight="1">
      <c r="A35" s="3">
        <v>31</v>
      </c>
      <c r="B35" s="7" t="s">
        <v>89</v>
      </c>
      <c r="C35" s="3" t="s">
        <v>90</v>
      </c>
      <c r="D35" s="3">
        <v>34</v>
      </c>
      <c r="E35" s="3" t="s">
        <v>91</v>
      </c>
      <c r="F35" s="3" t="s">
        <v>70</v>
      </c>
    </row>
    <row r="36" spans="1:7" ht="19.5" customHeight="1">
      <c r="A36" s="3">
        <v>32</v>
      </c>
      <c r="B36" s="7" t="s">
        <v>92</v>
      </c>
      <c r="C36" s="3" t="s">
        <v>93</v>
      </c>
      <c r="D36" s="3">
        <v>15</v>
      </c>
      <c r="E36" s="3" t="s">
        <v>94</v>
      </c>
      <c r="F36" s="3" t="s">
        <v>70</v>
      </c>
      <c r="G36" s="16">
        <v>3</v>
      </c>
    </row>
    <row r="37" spans="1:7" ht="19.5" customHeight="1">
      <c r="A37" s="3">
        <v>33</v>
      </c>
      <c r="B37" s="7" t="s">
        <v>95</v>
      </c>
      <c r="C37" s="13" t="s">
        <v>96</v>
      </c>
      <c r="D37" s="3">
        <v>36</v>
      </c>
      <c r="E37" s="3" t="s">
        <v>97</v>
      </c>
      <c r="F37" s="3" t="s">
        <v>70</v>
      </c>
      <c r="G37" s="16"/>
    </row>
    <row r="38" spans="1:7" ht="19.5" customHeight="1">
      <c r="A38" s="3">
        <v>34</v>
      </c>
      <c r="B38" s="7" t="s">
        <v>98</v>
      </c>
      <c r="C38" s="3"/>
      <c r="D38" s="3">
        <v>19</v>
      </c>
      <c r="E38" s="3" t="s">
        <v>99</v>
      </c>
      <c r="F38" s="3" t="s">
        <v>70</v>
      </c>
      <c r="G38" s="16"/>
    </row>
    <row r="39" spans="1:7" ht="19.5" customHeight="1">
      <c r="A39" s="3">
        <v>35</v>
      </c>
      <c r="B39" s="7" t="s">
        <v>100</v>
      </c>
      <c r="C39" s="3"/>
      <c r="D39" s="3">
        <v>27</v>
      </c>
      <c r="E39" s="3" t="s">
        <v>101</v>
      </c>
      <c r="F39" s="3" t="s">
        <v>70</v>
      </c>
      <c r="G39" s="16"/>
    </row>
    <row r="40" spans="1:7" ht="19.5" customHeight="1">
      <c r="A40" s="3">
        <v>36</v>
      </c>
      <c r="B40" s="10" t="s">
        <v>102</v>
      </c>
      <c r="C40" s="3" t="s">
        <v>103</v>
      </c>
      <c r="D40" s="3">
        <v>28</v>
      </c>
      <c r="E40" s="3" t="s">
        <v>104</v>
      </c>
      <c r="F40" s="3" t="s">
        <v>105</v>
      </c>
      <c r="G40" s="16"/>
    </row>
    <row r="41" spans="1:7" ht="19.5" customHeight="1">
      <c r="A41" s="3">
        <v>37</v>
      </c>
      <c r="B41" s="7" t="s">
        <v>106</v>
      </c>
      <c r="C41" s="3">
        <v>810</v>
      </c>
      <c r="D41" s="3">
        <v>14</v>
      </c>
      <c r="E41" s="3" t="s">
        <v>107</v>
      </c>
      <c r="F41" s="3" t="s">
        <v>105</v>
      </c>
      <c r="G41" s="16"/>
    </row>
    <row r="42" spans="1:7" ht="19.5" customHeight="1">
      <c r="A42" s="3">
        <v>38</v>
      </c>
      <c r="B42" s="7" t="s">
        <v>108</v>
      </c>
      <c r="C42" s="3" t="s">
        <v>109</v>
      </c>
      <c r="D42" s="3">
        <v>3</v>
      </c>
      <c r="E42" s="3" t="s">
        <v>110</v>
      </c>
      <c r="F42" s="3" t="s">
        <v>105</v>
      </c>
      <c r="G42" s="16"/>
    </row>
    <row r="43" spans="1:6" ht="19.5" customHeight="1">
      <c r="A43" s="3">
        <v>39</v>
      </c>
      <c r="B43" s="7" t="s">
        <v>111</v>
      </c>
      <c r="C43" s="3" t="s">
        <v>112</v>
      </c>
      <c r="D43" s="3">
        <v>46</v>
      </c>
      <c r="E43" s="3" t="s">
        <v>113</v>
      </c>
      <c r="F43" s="3" t="s">
        <v>105</v>
      </c>
    </row>
    <row r="44" spans="1:6" ht="19.5" customHeight="1">
      <c r="A44" s="3">
        <v>40</v>
      </c>
      <c r="B44" s="7" t="s">
        <v>114</v>
      </c>
      <c r="C44" s="3"/>
      <c r="D44" s="3">
        <v>8</v>
      </c>
      <c r="E44" s="3" t="s">
        <v>115</v>
      </c>
      <c r="F44" s="3" t="s">
        <v>105</v>
      </c>
    </row>
    <row r="45" spans="1:6" ht="19.5" customHeight="1">
      <c r="A45" s="3">
        <v>41</v>
      </c>
      <c r="B45" s="7" t="s">
        <v>116</v>
      </c>
      <c r="C45" s="3"/>
      <c r="D45" s="3">
        <v>22</v>
      </c>
      <c r="E45" s="3" t="s">
        <v>117</v>
      </c>
      <c r="F45" s="3" t="s">
        <v>105</v>
      </c>
    </row>
    <row r="46" spans="1:6" ht="19.5" customHeight="1">
      <c r="A46" s="3">
        <v>42</v>
      </c>
      <c r="B46" s="7" t="s">
        <v>118</v>
      </c>
      <c r="C46" s="3" t="s">
        <v>119</v>
      </c>
      <c r="D46" s="3">
        <v>48</v>
      </c>
      <c r="E46" s="3" t="s">
        <v>120</v>
      </c>
      <c r="F46" s="3" t="s">
        <v>105</v>
      </c>
    </row>
    <row r="47" spans="1:6" ht="19.5" customHeight="1">
      <c r="A47" s="3">
        <v>43</v>
      </c>
      <c r="B47" s="7" t="s">
        <v>121</v>
      </c>
      <c r="C47" s="3" t="s">
        <v>122</v>
      </c>
      <c r="D47" s="3">
        <v>42</v>
      </c>
      <c r="E47" s="3" t="s">
        <v>123</v>
      </c>
      <c r="F47" s="3" t="s">
        <v>105</v>
      </c>
    </row>
    <row r="48" spans="1:6" ht="19.5" customHeight="1">
      <c r="A48" s="3">
        <v>44</v>
      </c>
      <c r="B48" s="10" t="s">
        <v>124</v>
      </c>
      <c r="C48" s="3" t="s">
        <v>125</v>
      </c>
      <c r="D48" s="3">
        <v>41</v>
      </c>
      <c r="E48" s="3" t="s">
        <v>126</v>
      </c>
      <c r="F48" s="3" t="s">
        <v>105</v>
      </c>
    </row>
    <row r="49" spans="1:6" ht="19.5" customHeight="1">
      <c r="A49" s="3">
        <v>45</v>
      </c>
      <c r="B49" s="7" t="s">
        <v>127</v>
      </c>
      <c r="C49" s="3" t="s">
        <v>128</v>
      </c>
      <c r="D49" s="3">
        <v>24</v>
      </c>
      <c r="E49" s="3" t="s">
        <v>129</v>
      </c>
      <c r="F49" s="3" t="s">
        <v>105</v>
      </c>
    </row>
    <row r="50" spans="1:6" ht="19.5" customHeight="1">
      <c r="A50" s="3">
        <v>46</v>
      </c>
      <c r="B50" s="7" t="s">
        <v>130</v>
      </c>
      <c r="C50" s="3" t="s">
        <v>131</v>
      </c>
      <c r="D50" s="3">
        <v>44</v>
      </c>
      <c r="E50" s="3" t="s">
        <v>132</v>
      </c>
      <c r="F50" s="3" t="s">
        <v>105</v>
      </c>
    </row>
    <row r="51" spans="1:6" ht="19.5" customHeight="1">
      <c r="A51" s="3">
        <v>47</v>
      </c>
      <c r="B51" s="7" t="s">
        <v>133</v>
      </c>
      <c r="C51" s="3"/>
      <c r="D51" s="3">
        <v>39</v>
      </c>
      <c r="E51" s="3" t="s">
        <v>134</v>
      </c>
      <c r="F51" s="3" t="s">
        <v>135</v>
      </c>
    </row>
    <row r="52" spans="1:6" ht="19.5" customHeight="1">
      <c r="A52" s="3">
        <v>48</v>
      </c>
      <c r="B52" s="7" t="s">
        <v>136</v>
      </c>
      <c r="C52" s="3" t="s">
        <v>137</v>
      </c>
      <c r="D52" s="3">
        <v>37</v>
      </c>
      <c r="E52" s="3" t="s">
        <v>138</v>
      </c>
      <c r="F52" s="3" t="s">
        <v>135</v>
      </c>
    </row>
    <row r="53" spans="1:6" ht="19.5" customHeight="1">
      <c r="A53" s="3">
        <v>49</v>
      </c>
      <c r="B53" s="7" t="s">
        <v>139</v>
      </c>
      <c r="C53" s="3"/>
      <c r="D53" s="3">
        <v>35</v>
      </c>
      <c r="E53" s="3" t="s">
        <v>140</v>
      </c>
      <c r="F53" s="3" t="s">
        <v>135</v>
      </c>
    </row>
    <row r="54" spans="1:6" ht="19.5" customHeight="1">
      <c r="A54" s="3">
        <v>50</v>
      </c>
      <c r="B54" s="7" t="s">
        <v>141</v>
      </c>
      <c r="C54" s="3" t="s">
        <v>137</v>
      </c>
      <c r="D54" s="3">
        <v>47</v>
      </c>
      <c r="E54" s="3" t="s">
        <v>138</v>
      </c>
      <c r="F54" s="3" t="s">
        <v>135</v>
      </c>
    </row>
    <row r="55" spans="1:6" ht="19.5" customHeight="1">
      <c r="A55" s="3">
        <v>51</v>
      </c>
      <c r="B55" s="10" t="s">
        <v>142</v>
      </c>
      <c r="C55" s="3" t="s">
        <v>143</v>
      </c>
      <c r="D55" s="3">
        <v>30</v>
      </c>
      <c r="E55" s="3" t="s">
        <v>144</v>
      </c>
      <c r="F55" s="3" t="s">
        <v>135</v>
      </c>
    </row>
    <row r="56" spans="1:6" ht="19.5" customHeight="1">
      <c r="A56" s="3">
        <v>52</v>
      </c>
      <c r="B56" s="7" t="s">
        <v>145</v>
      </c>
      <c r="C56" s="3" t="s">
        <v>146</v>
      </c>
      <c r="D56" s="3">
        <v>64</v>
      </c>
      <c r="E56" s="3" t="s">
        <v>147</v>
      </c>
      <c r="F56" s="3" t="s">
        <v>148</v>
      </c>
    </row>
    <row r="57" spans="1:6" ht="19.5" customHeight="1">
      <c r="A57" s="3">
        <v>53</v>
      </c>
      <c r="B57" s="7" t="s">
        <v>149</v>
      </c>
      <c r="C57" s="3" t="s">
        <v>150</v>
      </c>
      <c r="D57" s="3">
        <v>29</v>
      </c>
      <c r="E57" s="3" t="s">
        <v>151</v>
      </c>
      <c r="F57" s="3" t="s">
        <v>148</v>
      </c>
    </row>
    <row r="58" spans="1:6" ht="19.5" customHeight="1">
      <c r="A58" s="3">
        <v>54</v>
      </c>
      <c r="B58" s="7" t="s">
        <v>152</v>
      </c>
      <c r="C58" s="3" t="s">
        <v>153</v>
      </c>
      <c r="D58" s="3">
        <v>54</v>
      </c>
      <c r="E58" s="3" t="s">
        <v>154</v>
      </c>
      <c r="F58" s="3" t="s">
        <v>148</v>
      </c>
    </row>
    <row r="59" spans="1:6" ht="19.5" customHeight="1">
      <c r="A59" s="3">
        <v>55</v>
      </c>
      <c r="B59" s="7" t="s">
        <v>155</v>
      </c>
      <c r="C59" s="3" t="s">
        <v>156</v>
      </c>
      <c r="D59" s="3">
        <v>59</v>
      </c>
      <c r="E59" s="3" t="s">
        <v>157</v>
      </c>
      <c r="F59" s="3" t="s">
        <v>148</v>
      </c>
    </row>
    <row r="60" spans="1:6" ht="19.5" customHeight="1">
      <c r="A60" s="3">
        <v>56</v>
      </c>
      <c r="B60" s="7" t="s">
        <v>158</v>
      </c>
      <c r="C60" s="3" t="s">
        <v>159</v>
      </c>
      <c r="D60" s="3">
        <v>56</v>
      </c>
      <c r="E60" s="3" t="s">
        <v>160</v>
      </c>
      <c r="F60" s="3" t="s">
        <v>148</v>
      </c>
    </row>
    <row r="61" spans="1:6" ht="19.5" customHeight="1">
      <c r="A61" s="3">
        <v>57</v>
      </c>
      <c r="B61" s="7" t="s">
        <v>161</v>
      </c>
      <c r="C61" s="3">
        <v>3301</v>
      </c>
      <c r="D61" s="3">
        <v>51</v>
      </c>
      <c r="E61" s="3"/>
      <c r="F61" s="3" t="s">
        <v>148</v>
      </c>
    </row>
    <row r="62" spans="1:6" ht="19.5" customHeight="1">
      <c r="A62" s="3">
        <v>58</v>
      </c>
      <c r="B62" s="7" t="s">
        <v>162</v>
      </c>
      <c r="C62" s="3">
        <v>34</v>
      </c>
      <c r="D62" s="3">
        <v>58</v>
      </c>
      <c r="E62" s="3" t="s">
        <v>163</v>
      </c>
      <c r="F62" s="3" t="s">
        <v>148</v>
      </c>
    </row>
    <row r="63" spans="1:6" ht="19.5" customHeight="1">
      <c r="A63" s="3">
        <v>59</v>
      </c>
      <c r="B63" s="7" t="s">
        <v>164</v>
      </c>
      <c r="C63" s="3" t="s">
        <v>165</v>
      </c>
      <c r="D63" s="3">
        <v>52</v>
      </c>
      <c r="E63" s="3" t="s">
        <v>166</v>
      </c>
      <c r="F63" s="3" t="s">
        <v>148</v>
      </c>
    </row>
    <row r="64" spans="1:6" ht="19.5" customHeight="1">
      <c r="A64" s="3">
        <v>60</v>
      </c>
      <c r="B64" s="7" t="s">
        <v>167</v>
      </c>
      <c r="C64" s="3">
        <v>3552</v>
      </c>
      <c r="D64" s="3">
        <v>49</v>
      </c>
      <c r="E64" s="3" t="s">
        <v>168</v>
      </c>
      <c r="F64" s="3" t="s">
        <v>148</v>
      </c>
    </row>
    <row r="65" spans="1:6" ht="19.5" customHeight="1">
      <c r="A65" s="3">
        <v>61</v>
      </c>
      <c r="B65" s="7" t="s">
        <v>169</v>
      </c>
      <c r="C65" s="3" t="s">
        <v>170</v>
      </c>
      <c r="D65" s="3">
        <v>57</v>
      </c>
      <c r="E65" s="3"/>
      <c r="F65" s="3" t="s">
        <v>148</v>
      </c>
    </row>
    <row r="66" spans="1:6" ht="19.5" customHeight="1">
      <c r="A66" s="3">
        <v>62</v>
      </c>
      <c r="B66" s="7" t="s">
        <v>171</v>
      </c>
      <c r="C66" s="3" t="s">
        <v>24</v>
      </c>
      <c r="D66" s="3">
        <v>63</v>
      </c>
      <c r="E66" s="3" t="s">
        <v>172</v>
      </c>
      <c r="F66" s="3" t="s">
        <v>148</v>
      </c>
    </row>
    <row r="67" spans="1:6" ht="19.5" customHeight="1">
      <c r="A67" s="3">
        <v>63</v>
      </c>
      <c r="B67" s="7" t="s">
        <v>173</v>
      </c>
      <c r="C67" s="3" t="s">
        <v>174</v>
      </c>
      <c r="D67" s="3">
        <v>62</v>
      </c>
      <c r="E67" s="3" t="s">
        <v>175</v>
      </c>
      <c r="F67" s="3" t="s">
        <v>148</v>
      </c>
    </row>
    <row r="68" spans="1:6" ht="19.5" customHeight="1">
      <c r="A68" s="3">
        <v>64</v>
      </c>
      <c r="B68" s="7" t="s">
        <v>176</v>
      </c>
      <c r="C68" s="3" t="s">
        <v>177</v>
      </c>
      <c r="D68" s="3">
        <v>53</v>
      </c>
      <c r="E68" s="3" t="s">
        <v>178</v>
      </c>
      <c r="F68" s="3" t="s">
        <v>148</v>
      </c>
    </row>
    <row r="69" spans="1:6" ht="19.5" customHeight="1">
      <c r="A69" s="3">
        <v>65</v>
      </c>
      <c r="B69" s="7" t="s">
        <v>179</v>
      </c>
      <c r="C69" s="3" t="s">
        <v>180</v>
      </c>
      <c r="D69" s="3">
        <v>61</v>
      </c>
      <c r="E69" s="3"/>
      <c r="F69" s="3" t="s">
        <v>148</v>
      </c>
    </row>
    <row r="70" spans="1:6" ht="19.5" customHeight="1">
      <c r="A70" s="3">
        <v>66</v>
      </c>
      <c r="B70" s="7" t="s">
        <v>239</v>
      </c>
      <c r="C70" s="3" t="s">
        <v>182</v>
      </c>
      <c r="D70" s="3">
        <v>60</v>
      </c>
      <c r="E70" s="3" t="s">
        <v>183</v>
      </c>
      <c r="F70" s="3" t="s">
        <v>148</v>
      </c>
    </row>
  </sheetData>
  <sheetProtection selectLockedCells="1" selectUnlockedCells="1"/>
  <mergeCells count="7">
    <mergeCell ref="A1:G1"/>
    <mergeCell ref="A2:L2"/>
    <mergeCell ref="A3:A4"/>
    <mergeCell ref="B3:B4"/>
    <mergeCell ref="C3:D3"/>
    <mergeCell ref="E3:E4"/>
    <mergeCell ref="F3:F4"/>
  </mergeCells>
  <printOptions horizontalCentered="1"/>
  <pageMargins left="0.25" right="0.25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125" style="17" customWidth="1"/>
    <col min="2" max="2" width="24.625" style="0" customWidth="1"/>
    <col min="3" max="3" width="9.125" style="0" customWidth="1"/>
    <col min="4" max="4" width="10.125" style="17" customWidth="1"/>
    <col min="5" max="5" width="18.625" style="0" customWidth="1"/>
    <col min="6" max="6" width="6.125" style="17" customWidth="1"/>
    <col min="7" max="7" width="6.875" style="17" customWidth="1"/>
    <col min="8" max="8" width="5.75390625" style="17" customWidth="1"/>
    <col min="9" max="9" width="6.00390625" style="17" customWidth="1"/>
    <col min="10" max="10" width="6.125" style="17" customWidth="1"/>
    <col min="11" max="11" width="6.00390625" style="0" customWidth="1"/>
    <col min="12" max="12" width="6.125" style="0" customWidth="1"/>
    <col min="13" max="13" width="7.375" style="0" customWidth="1"/>
    <col min="14" max="14" width="7.125" style="0" customWidth="1"/>
    <col min="15" max="15" width="7.625" style="0" customWidth="1"/>
  </cols>
  <sheetData>
    <row r="1" spans="1:15" ht="30" customHeight="1">
      <c r="A1" s="30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35</v>
      </c>
      <c r="C5" s="3"/>
      <c r="D5" s="3">
        <v>31</v>
      </c>
      <c r="E5" s="3" t="s">
        <v>37</v>
      </c>
      <c r="F5" s="3">
        <v>2</v>
      </c>
      <c r="G5" s="3">
        <v>1</v>
      </c>
      <c r="H5" s="3">
        <v>2</v>
      </c>
      <c r="I5" s="3">
        <v>2</v>
      </c>
      <c r="J5" s="3">
        <v>2</v>
      </c>
      <c r="K5" s="3">
        <v>2</v>
      </c>
      <c r="L5" s="3" t="s">
        <v>199</v>
      </c>
      <c r="M5" s="3">
        <v>2</v>
      </c>
      <c r="N5" s="3">
        <v>1</v>
      </c>
      <c r="O5" s="19">
        <f>SUM(F5:N5)</f>
        <v>14</v>
      </c>
    </row>
    <row r="6" spans="1:15" ht="19.5" customHeight="1">
      <c r="A6" s="18">
        <v>2</v>
      </c>
      <c r="B6" s="7" t="s">
        <v>29</v>
      </c>
      <c r="C6" s="3"/>
      <c r="D6" s="3">
        <v>23</v>
      </c>
      <c r="E6" s="3" t="s">
        <v>30</v>
      </c>
      <c r="F6" s="3">
        <v>1</v>
      </c>
      <c r="G6" s="3">
        <v>2</v>
      </c>
      <c r="H6" s="3">
        <v>3</v>
      </c>
      <c r="I6" s="3">
        <v>1</v>
      </c>
      <c r="J6" s="3" t="s">
        <v>200</v>
      </c>
      <c r="K6" s="3">
        <v>3</v>
      </c>
      <c r="L6" s="3">
        <v>2</v>
      </c>
      <c r="M6" s="3">
        <v>1</v>
      </c>
      <c r="N6" s="3">
        <v>2</v>
      </c>
      <c r="O6" s="19">
        <f>SUM(F6:N6)</f>
        <v>15</v>
      </c>
    </row>
    <row r="7" spans="1:15" ht="19.5" customHeight="1">
      <c r="A7" s="18">
        <v>3</v>
      </c>
      <c r="B7" s="7" t="s">
        <v>32</v>
      </c>
      <c r="C7" s="3"/>
      <c r="D7" s="3">
        <v>70</v>
      </c>
      <c r="E7" s="3" t="s">
        <v>34</v>
      </c>
      <c r="F7" s="3">
        <v>3</v>
      </c>
      <c r="G7" s="3" t="s">
        <v>197</v>
      </c>
      <c r="H7" s="3">
        <v>1</v>
      </c>
      <c r="I7" s="3">
        <v>3</v>
      </c>
      <c r="J7" s="3">
        <v>1</v>
      </c>
      <c r="K7" s="3">
        <v>1</v>
      </c>
      <c r="L7" s="3">
        <v>1</v>
      </c>
      <c r="M7" s="3" t="s">
        <v>198</v>
      </c>
      <c r="N7" s="3" t="s">
        <v>198</v>
      </c>
      <c r="O7" s="19">
        <f>SUM(F7:N7)+12</f>
        <v>22</v>
      </c>
    </row>
    <row r="8" spans="1:15" ht="19.5" customHeight="1">
      <c r="A8" s="18">
        <v>4</v>
      </c>
      <c r="B8" s="7" t="s">
        <v>40</v>
      </c>
      <c r="C8" s="3"/>
      <c r="D8" s="3">
        <v>45</v>
      </c>
      <c r="E8" s="3" t="s">
        <v>41</v>
      </c>
      <c r="F8" s="3" t="s">
        <v>201</v>
      </c>
      <c r="G8" s="3">
        <v>4</v>
      </c>
      <c r="H8" s="3">
        <v>5</v>
      </c>
      <c r="I8" s="3">
        <v>4</v>
      </c>
      <c r="J8" s="3">
        <v>5</v>
      </c>
      <c r="K8" s="3">
        <v>5</v>
      </c>
      <c r="L8" s="3">
        <v>4</v>
      </c>
      <c r="M8" s="3">
        <v>3</v>
      </c>
      <c r="N8" s="3">
        <v>3</v>
      </c>
      <c r="O8" s="19">
        <f>SUM(F8:N8)</f>
        <v>33</v>
      </c>
    </row>
    <row r="9" spans="1:15" ht="19.5" customHeight="1">
      <c r="A9" s="18">
        <v>5</v>
      </c>
      <c r="B9" s="7" t="s">
        <v>38</v>
      </c>
      <c r="C9" s="3"/>
      <c r="D9" s="3">
        <v>33</v>
      </c>
      <c r="E9" s="3" t="s">
        <v>39</v>
      </c>
      <c r="F9" s="3">
        <v>4</v>
      </c>
      <c r="G9" s="3">
        <v>3</v>
      </c>
      <c r="H9" s="3">
        <v>4</v>
      </c>
      <c r="I9" s="3">
        <v>5</v>
      </c>
      <c r="J9" s="3">
        <v>3</v>
      </c>
      <c r="K9" s="3">
        <v>4</v>
      </c>
      <c r="L9" s="3">
        <v>5</v>
      </c>
      <c r="M9" s="3" t="s">
        <v>233</v>
      </c>
      <c r="N9" s="3" t="s">
        <v>198</v>
      </c>
      <c r="O9" s="19">
        <f>SUM(F9:N9)+6</f>
        <v>34</v>
      </c>
    </row>
    <row r="10" spans="1:15" ht="19.5" customHeight="1">
      <c r="A10" s="9"/>
      <c r="B10" s="20"/>
      <c r="C10" s="21"/>
      <c r="D10" s="21"/>
      <c r="E10" s="21"/>
      <c r="F10" s="9"/>
      <c r="G10" s="9"/>
      <c r="H10" s="9"/>
      <c r="I10" s="9"/>
      <c r="J10" s="9"/>
      <c r="K10" s="9"/>
      <c r="L10" s="9"/>
      <c r="M10" s="9"/>
      <c r="N10" s="9"/>
      <c r="O10" s="22"/>
    </row>
    <row r="11" spans="2:5" ht="15">
      <c r="B11" t="s">
        <v>202</v>
      </c>
      <c r="E11" s="23" t="s">
        <v>203</v>
      </c>
    </row>
    <row r="13" spans="2:5" ht="12.75">
      <c r="B13" t="s">
        <v>204</v>
      </c>
      <c r="E13" s="24"/>
    </row>
    <row r="22" ht="12.75">
      <c r="D22" s="17" t="s">
        <v>16</v>
      </c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zoomScalePageLayoutView="0" workbookViewId="0" topLeftCell="A1">
      <selection activeCell="J26" sqref="J26"/>
    </sheetView>
  </sheetViews>
  <sheetFormatPr defaultColWidth="9.00390625" defaultRowHeight="12.75"/>
  <cols>
    <col min="1" max="1" width="5.125" style="17" customWidth="1"/>
    <col min="2" max="2" width="25.25390625" style="0" customWidth="1"/>
    <col min="3" max="3" width="13.125" style="0" customWidth="1"/>
    <col min="4" max="4" width="10.75390625" style="17" customWidth="1"/>
    <col min="5" max="5" width="24.875" style="0" customWidth="1"/>
    <col min="6" max="6" width="6.625" style="17" customWidth="1"/>
    <col min="7" max="7" width="7.75390625" style="17" customWidth="1"/>
    <col min="8" max="8" width="7.375" style="17" customWidth="1"/>
    <col min="9" max="9" width="7.875" style="17" customWidth="1"/>
    <col min="10" max="11" width="7.75390625" style="17" customWidth="1"/>
    <col min="12" max="12" width="7.625" style="17" customWidth="1"/>
    <col min="13" max="13" width="7.875" style="0" customWidth="1"/>
    <col min="14" max="14" width="7.125" style="0" customWidth="1"/>
    <col min="15" max="15" width="8.25390625" style="0" customWidth="1"/>
  </cols>
  <sheetData>
    <row r="1" spans="1:15" ht="30" customHeight="1">
      <c r="A1" s="30" t="s">
        <v>205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52</v>
      </c>
      <c r="C5" s="3" t="s">
        <v>53</v>
      </c>
      <c r="D5" s="13">
        <v>20</v>
      </c>
      <c r="E5" s="3" t="s">
        <v>54</v>
      </c>
      <c r="F5" s="3">
        <v>2</v>
      </c>
      <c r="G5" s="3">
        <v>1</v>
      </c>
      <c r="H5" s="3">
        <v>3</v>
      </c>
      <c r="I5" s="3">
        <v>4</v>
      </c>
      <c r="J5" s="3" t="s">
        <v>208</v>
      </c>
      <c r="K5" s="3">
        <v>3</v>
      </c>
      <c r="L5" s="3">
        <v>3</v>
      </c>
      <c r="M5" s="3">
        <v>1</v>
      </c>
      <c r="N5" s="3">
        <v>1</v>
      </c>
      <c r="O5" s="19">
        <f aca="true" t="shared" si="0" ref="O5:O13">SUM(F5:N5)</f>
        <v>18</v>
      </c>
    </row>
    <row r="6" spans="1:15" ht="19.5" customHeight="1">
      <c r="A6" s="18">
        <v>2</v>
      </c>
      <c r="B6" s="7" t="s">
        <v>50</v>
      </c>
      <c r="C6" s="3"/>
      <c r="D6" s="3">
        <v>16</v>
      </c>
      <c r="E6" s="3" t="s">
        <v>51</v>
      </c>
      <c r="F6" s="3" t="s">
        <v>207</v>
      </c>
      <c r="G6" s="3">
        <v>4</v>
      </c>
      <c r="H6" s="3">
        <v>5</v>
      </c>
      <c r="I6" s="3">
        <v>1</v>
      </c>
      <c r="J6" s="3">
        <v>1</v>
      </c>
      <c r="K6" s="3">
        <v>2</v>
      </c>
      <c r="L6" s="3">
        <v>2</v>
      </c>
      <c r="M6" s="3">
        <v>2</v>
      </c>
      <c r="N6" s="3">
        <v>3</v>
      </c>
      <c r="O6" s="19">
        <f t="shared" si="0"/>
        <v>20</v>
      </c>
    </row>
    <row r="7" spans="1:15" ht="19.5" customHeight="1">
      <c r="A7" s="18">
        <v>3</v>
      </c>
      <c r="B7" s="7" t="s">
        <v>57</v>
      </c>
      <c r="C7" s="3">
        <v>9668</v>
      </c>
      <c r="D7" s="3">
        <v>18</v>
      </c>
      <c r="E7" s="9" t="s">
        <v>58</v>
      </c>
      <c r="F7" s="3" t="s">
        <v>206</v>
      </c>
      <c r="G7" s="3">
        <v>3</v>
      </c>
      <c r="H7" s="3">
        <v>1</v>
      </c>
      <c r="I7" s="3">
        <v>3</v>
      </c>
      <c r="J7" s="3">
        <v>3</v>
      </c>
      <c r="K7" s="3">
        <v>1</v>
      </c>
      <c r="L7" s="3">
        <v>1</v>
      </c>
      <c r="M7" s="3">
        <v>5</v>
      </c>
      <c r="N7" s="3">
        <v>7</v>
      </c>
      <c r="O7" s="19">
        <f t="shared" si="0"/>
        <v>24</v>
      </c>
    </row>
    <row r="8" spans="1:15" ht="19.5" customHeight="1">
      <c r="A8" s="18">
        <v>4</v>
      </c>
      <c r="B8" s="7" t="s">
        <v>61</v>
      </c>
      <c r="C8" s="3"/>
      <c r="D8" s="3">
        <v>5</v>
      </c>
      <c r="E8" s="3" t="s">
        <v>62</v>
      </c>
      <c r="F8" s="3">
        <v>3</v>
      </c>
      <c r="G8" s="3">
        <v>6</v>
      </c>
      <c r="H8" s="3">
        <v>6</v>
      </c>
      <c r="I8" s="3">
        <v>2</v>
      </c>
      <c r="J8" s="3">
        <v>2</v>
      </c>
      <c r="K8" s="3">
        <v>3.8</v>
      </c>
      <c r="L8" s="3">
        <v>3.8</v>
      </c>
      <c r="M8" s="3">
        <v>4</v>
      </c>
      <c r="N8" s="3" t="s">
        <v>208</v>
      </c>
      <c r="O8" s="19">
        <f t="shared" si="0"/>
        <v>30.6</v>
      </c>
    </row>
    <row r="9" spans="1:15" ht="19.5" customHeight="1">
      <c r="A9" s="18">
        <v>5</v>
      </c>
      <c r="B9" s="7" t="s">
        <v>55</v>
      </c>
      <c r="C9" s="3"/>
      <c r="D9" s="3">
        <v>12</v>
      </c>
      <c r="E9" s="3" t="s">
        <v>56</v>
      </c>
      <c r="F9" s="3">
        <v>1</v>
      </c>
      <c r="G9" s="3">
        <v>2</v>
      </c>
      <c r="H9" s="3">
        <v>2</v>
      </c>
      <c r="I9" s="3">
        <v>7</v>
      </c>
      <c r="J9" s="3">
        <v>5</v>
      </c>
      <c r="K9" s="3">
        <v>4</v>
      </c>
      <c r="L9" s="3">
        <v>6</v>
      </c>
      <c r="M9" s="3" t="s">
        <v>211</v>
      </c>
      <c r="N9" s="3">
        <v>5</v>
      </c>
      <c r="O9" s="19">
        <f t="shared" si="0"/>
        <v>32</v>
      </c>
    </row>
    <row r="10" spans="1:15" ht="19.5" customHeight="1">
      <c r="A10" s="18">
        <v>6</v>
      </c>
      <c r="B10" s="7" t="s">
        <v>59</v>
      </c>
      <c r="C10" s="3"/>
      <c r="D10" s="3">
        <v>21</v>
      </c>
      <c r="E10" s="3" t="s">
        <v>60</v>
      </c>
      <c r="F10" s="3">
        <v>5</v>
      </c>
      <c r="G10" s="3">
        <v>5</v>
      </c>
      <c r="H10" s="3">
        <v>4</v>
      </c>
      <c r="I10" s="3" t="s">
        <v>207</v>
      </c>
      <c r="J10" s="3">
        <v>4</v>
      </c>
      <c r="K10" s="3">
        <v>5</v>
      </c>
      <c r="L10" s="3">
        <v>4</v>
      </c>
      <c r="M10" s="3">
        <v>6</v>
      </c>
      <c r="N10" s="3">
        <v>2</v>
      </c>
      <c r="O10" s="19">
        <f t="shared" si="0"/>
        <v>35</v>
      </c>
    </row>
    <row r="11" spans="1:15" ht="18">
      <c r="A11" s="18">
        <v>7</v>
      </c>
      <c r="B11" s="7" t="s">
        <v>46</v>
      </c>
      <c r="C11" s="3"/>
      <c r="D11" s="3">
        <v>10</v>
      </c>
      <c r="E11" s="3" t="s">
        <v>47</v>
      </c>
      <c r="F11" s="3">
        <v>4</v>
      </c>
      <c r="G11" s="3" t="s">
        <v>211</v>
      </c>
      <c r="H11" s="3">
        <v>7</v>
      </c>
      <c r="I11" s="3">
        <v>5</v>
      </c>
      <c r="J11" s="3">
        <v>6</v>
      </c>
      <c r="K11" s="3">
        <v>6</v>
      </c>
      <c r="L11" s="3">
        <v>5</v>
      </c>
      <c r="M11" s="3">
        <v>3</v>
      </c>
      <c r="N11" s="3">
        <v>6</v>
      </c>
      <c r="O11" s="19">
        <f t="shared" si="0"/>
        <v>42</v>
      </c>
    </row>
    <row r="12" spans="1:15" ht="18">
      <c r="A12" s="18">
        <v>8</v>
      </c>
      <c r="B12" s="7" t="s">
        <v>63</v>
      </c>
      <c r="C12" s="3"/>
      <c r="D12" s="3">
        <v>32</v>
      </c>
      <c r="E12" s="3" t="s">
        <v>64</v>
      </c>
      <c r="F12" s="3">
        <v>7</v>
      </c>
      <c r="G12" s="3">
        <v>7</v>
      </c>
      <c r="H12" s="3" t="s">
        <v>208</v>
      </c>
      <c r="I12" s="3">
        <v>8</v>
      </c>
      <c r="J12" s="3">
        <v>7</v>
      </c>
      <c r="K12" s="3">
        <v>7</v>
      </c>
      <c r="L12" s="3">
        <v>7</v>
      </c>
      <c r="M12" s="3">
        <v>7</v>
      </c>
      <c r="N12" s="3">
        <v>4</v>
      </c>
      <c r="O12" s="19">
        <f t="shared" si="0"/>
        <v>54</v>
      </c>
    </row>
    <row r="13" spans="1:15" ht="18">
      <c r="A13" s="18">
        <v>9</v>
      </c>
      <c r="B13" s="7" t="s">
        <v>65</v>
      </c>
      <c r="C13" s="3"/>
      <c r="D13" s="3">
        <v>50</v>
      </c>
      <c r="E13" s="3" t="s">
        <v>66</v>
      </c>
      <c r="F13" s="3">
        <v>8</v>
      </c>
      <c r="G13" s="3">
        <v>8</v>
      </c>
      <c r="H13" s="3" t="s">
        <v>212</v>
      </c>
      <c r="I13" s="3">
        <v>9</v>
      </c>
      <c r="J13" s="3">
        <v>9</v>
      </c>
      <c r="K13" s="3">
        <v>8</v>
      </c>
      <c r="L13" s="3">
        <v>8</v>
      </c>
      <c r="M13" s="3">
        <v>8</v>
      </c>
      <c r="N13" s="3">
        <v>9</v>
      </c>
      <c r="O13" s="19">
        <f t="shared" si="0"/>
        <v>67</v>
      </c>
    </row>
    <row r="14" spans="1:15" ht="18">
      <c r="A14" s="18">
        <v>10</v>
      </c>
      <c r="B14" s="10" t="s">
        <v>42</v>
      </c>
      <c r="C14" s="3" t="s">
        <v>43</v>
      </c>
      <c r="D14" s="3">
        <v>1</v>
      </c>
      <c r="E14" s="3" t="s">
        <v>44</v>
      </c>
      <c r="F14" s="3">
        <v>9</v>
      </c>
      <c r="G14" s="3">
        <v>9</v>
      </c>
      <c r="H14" s="3">
        <v>10</v>
      </c>
      <c r="I14" s="3">
        <v>10</v>
      </c>
      <c r="J14" s="3">
        <v>10</v>
      </c>
      <c r="K14" s="3" t="s">
        <v>213</v>
      </c>
      <c r="L14" s="3" t="s">
        <v>214</v>
      </c>
      <c r="M14" s="3">
        <v>9</v>
      </c>
      <c r="N14" s="3">
        <v>10</v>
      </c>
      <c r="O14" s="19">
        <f>SUM(F14:N14)+12</f>
        <v>79</v>
      </c>
    </row>
    <row r="15" spans="1:15" ht="18">
      <c r="A15" s="18">
        <v>11</v>
      </c>
      <c r="B15" s="7" t="s">
        <v>48</v>
      </c>
      <c r="C15" s="3"/>
      <c r="D15" s="3">
        <v>55</v>
      </c>
      <c r="E15" s="3" t="s">
        <v>49</v>
      </c>
      <c r="F15" s="3" t="s">
        <v>213</v>
      </c>
      <c r="G15" s="3" t="s">
        <v>215</v>
      </c>
      <c r="H15" s="3" t="s">
        <v>215</v>
      </c>
      <c r="I15" s="3" t="s">
        <v>215</v>
      </c>
      <c r="J15" s="3" t="s">
        <v>215</v>
      </c>
      <c r="K15" s="3" t="s">
        <v>215</v>
      </c>
      <c r="L15" s="3">
        <v>9</v>
      </c>
      <c r="M15" s="3">
        <v>10</v>
      </c>
      <c r="N15" s="3" t="s">
        <v>215</v>
      </c>
      <c r="O15" s="19">
        <f>SUM(F15:N15)+6*12</f>
        <v>91</v>
      </c>
    </row>
    <row r="16" spans="1:15" ht="18">
      <c r="A16" s="9"/>
      <c r="B16" s="2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2"/>
    </row>
    <row r="17" spans="2:5" ht="15">
      <c r="B17" t="s">
        <v>216</v>
      </c>
      <c r="E17" s="23" t="s">
        <v>203</v>
      </c>
    </row>
    <row r="19" spans="2:5" ht="12.75">
      <c r="B19" t="s">
        <v>204</v>
      </c>
      <c r="E19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 horizontalCentered="1"/>
  <pageMargins left="0.5902777777777778" right="0" top="0" bottom="0" header="0.5118055555555555" footer="0.5118055555555555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3">
      <selection activeCell="K20" sqref="K20"/>
    </sheetView>
  </sheetViews>
  <sheetFormatPr defaultColWidth="9.00390625" defaultRowHeight="12.75"/>
  <cols>
    <col min="1" max="1" width="5.125" style="17" customWidth="1"/>
    <col min="2" max="2" width="25.75390625" style="0" customWidth="1"/>
    <col min="3" max="3" width="11.75390625" style="0" customWidth="1"/>
    <col min="4" max="4" width="8.125" style="17" customWidth="1"/>
    <col min="5" max="5" width="25.125" style="0" customWidth="1"/>
    <col min="6" max="6" width="6.75390625" style="17" customWidth="1"/>
    <col min="7" max="8" width="6.625" style="17" customWidth="1"/>
    <col min="9" max="9" width="6.25390625" style="17" customWidth="1"/>
    <col min="10" max="10" width="6.00390625" style="17" customWidth="1"/>
    <col min="11" max="11" width="6.125" style="17" customWidth="1"/>
    <col min="12" max="12" width="6.875" style="17" customWidth="1"/>
    <col min="13" max="13" width="7.125" style="0" customWidth="1"/>
    <col min="14" max="14" width="6.625" style="0" customWidth="1"/>
    <col min="15" max="15" width="6.875" style="0" customWidth="1"/>
  </cols>
  <sheetData>
    <row r="1" spans="1:15" ht="30" customHeight="1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218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84</v>
      </c>
      <c r="C5" s="3">
        <v>13</v>
      </c>
      <c r="D5" s="3">
        <v>13</v>
      </c>
      <c r="E5" s="3" t="s">
        <v>85</v>
      </c>
      <c r="F5" s="3">
        <v>1</v>
      </c>
      <c r="G5" s="3">
        <v>2</v>
      </c>
      <c r="H5" s="3">
        <v>2</v>
      </c>
      <c r="I5" s="3">
        <v>4</v>
      </c>
      <c r="J5" s="3">
        <v>6</v>
      </c>
      <c r="K5" s="3" t="s">
        <v>209</v>
      </c>
      <c r="L5" s="3">
        <v>3</v>
      </c>
      <c r="M5" s="3">
        <v>1</v>
      </c>
      <c r="N5" s="3">
        <v>3</v>
      </c>
      <c r="O5" s="19">
        <f aca="true" t="shared" si="0" ref="O5:O16">SUM(F5:N5)</f>
        <v>22</v>
      </c>
    </row>
    <row r="6" spans="1:15" ht="19.5" customHeight="1">
      <c r="A6" s="18">
        <v>2</v>
      </c>
      <c r="B6" s="7" t="s">
        <v>98</v>
      </c>
      <c r="C6" s="3"/>
      <c r="D6" s="3">
        <v>19</v>
      </c>
      <c r="E6" s="3" t="s">
        <v>99</v>
      </c>
      <c r="F6" s="3">
        <v>6</v>
      </c>
      <c r="G6" s="3">
        <v>1</v>
      </c>
      <c r="H6" s="3">
        <v>1</v>
      </c>
      <c r="I6" s="3">
        <v>1</v>
      </c>
      <c r="J6" s="3">
        <v>4</v>
      </c>
      <c r="K6" s="3">
        <v>4</v>
      </c>
      <c r="L6" s="3">
        <v>4</v>
      </c>
      <c r="M6" s="3" t="s">
        <v>208</v>
      </c>
      <c r="N6" s="3">
        <v>4</v>
      </c>
      <c r="O6" s="19">
        <f t="shared" si="0"/>
        <v>25</v>
      </c>
    </row>
    <row r="7" spans="1:15" ht="19.5" customHeight="1">
      <c r="A7" s="18">
        <v>3</v>
      </c>
      <c r="B7" s="7" t="s">
        <v>89</v>
      </c>
      <c r="C7" s="3" t="s">
        <v>90</v>
      </c>
      <c r="D7" s="3">
        <v>34</v>
      </c>
      <c r="E7" s="3" t="s">
        <v>91</v>
      </c>
      <c r="F7" s="3">
        <v>5</v>
      </c>
      <c r="G7" s="3">
        <v>4</v>
      </c>
      <c r="H7" s="3">
        <v>5</v>
      </c>
      <c r="I7" s="3">
        <v>5</v>
      </c>
      <c r="J7" s="3">
        <v>2</v>
      </c>
      <c r="K7" s="3">
        <v>2</v>
      </c>
      <c r="L7" s="3">
        <v>6</v>
      </c>
      <c r="M7" s="3">
        <v>2</v>
      </c>
      <c r="N7" s="3" t="s">
        <v>209</v>
      </c>
      <c r="O7" s="19">
        <f t="shared" si="0"/>
        <v>31</v>
      </c>
    </row>
    <row r="8" spans="1:15" ht="19.5" customHeight="1">
      <c r="A8" s="18">
        <v>4</v>
      </c>
      <c r="B8" s="10" t="s">
        <v>86</v>
      </c>
      <c r="C8" s="3" t="s">
        <v>87</v>
      </c>
      <c r="D8" s="13">
        <v>2</v>
      </c>
      <c r="E8" s="3" t="s">
        <v>88</v>
      </c>
      <c r="F8" s="3">
        <v>3</v>
      </c>
      <c r="G8" s="3">
        <v>5</v>
      </c>
      <c r="H8" s="3">
        <v>4</v>
      </c>
      <c r="I8" s="3">
        <v>3</v>
      </c>
      <c r="J8" s="3">
        <v>5</v>
      </c>
      <c r="K8" s="3">
        <v>3</v>
      </c>
      <c r="L8" s="3">
        <v>2</v>
      </c>
      <c r="M8" s="3">
        <v>6</v>
      </c>
      <c r="N8" s="3" t="s">
        <v>206</v>
      </c>
      <c r="O8" s="19">
        <f t="shared" si="0"/>
        <v>31</v>
      </c>
    </row>
    <row r="9" spans="1:15" ht="19.5" customHeight="1">
      <c r="A9" s="18">
        <v>5</v>
      </c>
      <c r="B9" s="7" t="s">
        <v>92</v>
      </c>
      <c r="C9" s="3" t="s">
        <v>93</v>
      </c>
      <c r="D9" s="3">
        <v>15</v>
      </c>
      <c r="E9" s="3" t="s">
        <v>94</v>
      </c>
      <c r="F9" s="3">
        <v>2</v>
      </c>
      <c r="G9" s="3">
        <v>3</v>
      </c>
      <c r="H9" s="3" t="s">
        <v>211</v>
      </c>
      <c r="I9" s="3">
        <v>2</v>
      </c>
      <c r="J9" s="3">
        <v>7</v>
      </c>
      <c r="K9" s="3">
        <v>8</v>
      </c>
      <c r="L9" s="3">
        <v>7</v>
      </c>
      <c r="M9" s="3">
        <v>3</v>
      </c>
      <c r="N9" s="3">
        <v>1</v>
      </c>
      <c r="O9" s="19">
        <f t="shared" si="0"/>
        <v>33</v>
      </c>
    </row>
    <row r="10" spans="1:15" ht="19.5" customHeight="1">
      <c r="A10" s="18">
        <v>6</v>
      </c>
      <c r="B10" s="7" t="s">
        <v>76</v>
      </c>
      <c r="C10" s="3" t="s">
        <v>77</v>
      </c>
      <c r="D10" s="3">
        <v>7</v>
      </c>
      <c r="E10" s="3" t="s">
        <v>78</v>
      </c>
      <c r="F10" s="3">
        <v>4</v>
      </c>
      <c r="G10" s="3">
        <v>6</v>
      </c>
      <c r="H10" s="3">
        <v>6</v>
      </c>
      <c r="I10" s="3" t="s">
        <v>208</v>
      </c>
      <c r="J10" s="3">
        <v>8</v>
      </c>
      <c r="K10" s="3">
        <v>5</v>
      </c>
      <c r="L10" s="3">
        <v>5</v>
      </c>
      <c r="M10" s="3">
        <v>5</v>
      </c>
      <c r="N10" s="3">
        <v>2</v>
      </c>
      <c r="O10" s="19">
        <f t="shared" si="0"/>
        <v>41</v>
      </c>
    </row>
    <row r="11" spans="1:15" ht="19.5" customHeight="1">
      <c r="A11" s="18">
        <v>7</v>
      </c>
      <c r="B11" s="7" t="s">
        <v>79</v>
      </c>
      <c r="C11" s="3" t="s">
        <v>80</v>
      </c>
      <c r="D11" s="9">
        <v>17</v>
      </c>
      <c r="E11" s="3" t="s">
        <v>81</v>
      </c>
      <c r="F11" s="3">
        <v>7</v>
      </c>
      <c r="G11" s="3">
        <v>8</v>
      </c>
      <c r="H11" s="3">
        <v>8</v>
      </c>
      <c r="I11" s="3">
        <v>7</v>
      </c>
      <c r="J11" s="3">
        <v>3</v>
      </c>
      <c r="K11" s="3">
        <v>6</v>
      </c>
      <c r="L11" s="3">
        <v>8</v>
      </c>
      <c r="M11" s="3" t="s">
        <v>211</v>
      </c>
      <c r="N11" s="3">
        <v>5</v>
      </c>
      <c r="O11" s="19">
        <f t="shared" si="0"/>
        <v>52</v>
      </c>
    </row>
    <row r="12" spans="1:15" ht="19.5" customHeight="1">
      <c r="A12" s="18">
        <v>8</v>
      </c>
      <c r="B12" s="7" t="s">
        <v>67</v>
      </c>
      <c r="C12" s="3" t="s">
        <v>68</v>
      </c>
      <c r="D12" s="3">
        <v>43</v>
      </c>
      <c r="E12" s="3" t="s">
        <v>69</v>
      </c>
      <c r="F12" s="3">
        <v>8</v>
      </c>
      <c r="G12" s="3">
        <v>5</v>
      </c>
      <c r="H12" s="3">
        <v>7</v>
      </c>
      <c r="I12" s="3" t="s">
        <v>212</v>
      </c>
      <c r="J12" s="3">
        <v>9</v>
      </c>
      <c r="K12" s="3">
        <v>9</v>
      </c>
      <c r="L12" s="3">
        <v>9</v>
      </c>
      <c r="M12" s="3">
        <v>7</v>
      </c>
      <c r="N12" s="3">
        <v>9</v>
      </c>
      <c r="O12" s="19">
        <f t="shared" si="0"/>
        <v>63</v>
      </c>
    </row>
    <row r="13" spans="1:15" ht="19.5" customHeight="1">
      <c r="A13" s="18">
        <v>9</v>
      </c>
      <c r="B13" s="7" t="s">
        <v>95</v>
      </c>
      <c r="C13" s="13" t="s">
        <v>96</v>
      </c>
      <c r="D13" s="3">
        <v>36</v>
      </c>
      <c r="E13" s="3" t="s">
        <v>97</v>
      </c>
      <c r="F13" s="3">
        <v>12</v>
      </c>
      <c r="G13" s="3">
        <v>11</v>
      </c>
      <c r="H13" s="3">
        <v>9</v>
      </c>
      <c r="I13" s="3">
        <v>10</v>
      </c>
      <c r="J13" s="3" t="s">
        <v>213</v>
      </c>
      <c r="K13" s="3">
        <v>13</v>
      </c>
      <c r="L13" s="3">
        <v>10</v>
      </c>
      <c r="M13" s="3">
        <v>10</v>
      </c>
      <c r="N13" s="3">
        <v>8</v>
      </c>
      <c r="O13" s="19">
        <f t="shared" si="0"/>
        <v>83</v>
      </c>
    </row>
    <row r="14" spans="1:15" ht="19.5" customHeight="1">
      <c r="A14" s="18">
        <v>10</v>
      </c>
      <c r="B14" s="14" t="s">
        <v>74</v>
      </c>
      <c r="C14" s="3"/>
      <c r="D14" s="3">
        <v>25</v>
      </c>
      <c r="E14" s="15" t="s">
        <v>75</v>
      </c>
      <c r="F14" s="3" t="s">
        <v>220</v>
      </c>
      <c r="G14" s="3">
        <v>10</v>
      </c>
      <c r="H14" s="3">
        <v>11</v>
      </c>
      <c r="I14" s="3">
        <v>11</v>
      </c>
      <c r="J14" s="3">
        <v>10</v>
      </c>
      <c r="K14" s="3">
        <v>11</v>
      </c>
      <c r="L14" s="3">
        <v>11</v>
      </c>
      <c r="M14" s="3">
        <v>9</v>
      </c>
      <c r="N14" s="3">
        <v>10</v>
      </c>
      <c r="O14" s="19">
        <f t="shared" si="0"/>
        <v>83</v>
      </c>
    </row>
    <row r="15" spans="1:15" ht="19.5" customHeight="1">
      <c r="A15" s="18">
        <v>11</v>
      </c>
      <c r="B15" s="7" t="s">
        <v>71</v>
      </c>
      <c r="C15" s="3" t="s">
        <v>72</v>
      </c>
      <c r="D15" s="3">
        <v>26</v>
      </c>
      <c r="E15" s="3" t="s">
        <v>73</v>
      </c>
      <c r="F15" s="3">
        <v>10</v>
      </c>
      <c r="G15" s="3">
        <v>9</v>
      </c>
      <c r="H15" s="3">
        <v>10</v>
      </c>
      <c r="I15" s="3">
        <v>12</v>
      </c>
      <c r="J15" s="3">
        <v>11</v>
      </c>
      <c r="K15" s="3">
        <v>10</v>
      </c>
      <c r="L15" s="3" t="s">
        <v>219</v>
      </c>
      <c r="M15" s="3">
        <v>11</v>
      </c>
      <c r="N15" s="3">
        <v>12</v>
      </c>
      <c r="O15" s="19">
        <f t="shared" si="0"/>
        <v>85</v>
      </c>
    </row>
    <row r="16" spans="1:15" ht="19.5" customHeight="1">
      <c r="A16" s="18">
        <v>12</v>
      </c>
      <c r="B16" s="7" t="s">
        <v>82</v>
      </c>
      <c r="C16" s="3"/>
      <c r="D16" s="3">
        <v>38</v>
      </c>
      <c r="E16" s="3" t="s">
        <v>83</v>
      </c>
      <c r="F16" s="3">
        <v>13</v>
      </c>
      <c r="G16" s="3">
        <v>13</v>
      </c>
      <c r="H16" s="3">
        <v>12</v>
      </c>
      <c r="I16" s="3">
        <v>13</v>
      </c>
      <c r="J16" s="3">
        <v>12</v>
      </c>
      <c r="K16" s="3">
        <v>12</v>
      </c>
      <c r="L16" s="3" t="s">
        <v>219</v>
      </c>
      <c r="M16" s="3">
        <v>12</v>
      </c>
      <c r="N16" s="3">
        <v>11</v>
      </c>
      <c r="O16" s="19">
        <f t="shared" si="0"/>
        <v>98</v>
      </c>
    </row>
    <row r="17" spans="1:15" ht="19.5" customHeight="1">
      <c r="A17" s="18">
        <v>13</v>
      </c>
      <c r="B17" s="7" t="s">
        <v>100</v>
      </c>
      <c r="C17" s="3"/>
      <c r="D17" s="3">
        <v>27</v>
      </c>
      <c r="E17" s="3" t="s">
        <v>101</v>
      </c>
      <c r="F17" s="3" t="s">
        <v>206</v>
      </c>
      <c r="G17" s="3" t="s">
        <v>236</v>
      </c>
      <c r="H17" s="3" t="s">
        <v>236</v>
      </c>
      <c r="I17" s="3" t="s">
        <v>236</v>
      </c>
      <c r="J17" s="3" t="s">
        <v>236</v>
      </c>
      <c r="K17" s="3" t="s">
        <v>236</v>
      </c>
      <c r="L17" s="3" t="s">
        <v>236</v>
      </c>
      <c r="M17" s="3" t="s">
        <v>236</v>
      </c>
      <c r="N17" s="3" t="s">
        <v>236</v>
      </c>
      <c r="O17" s="19">
        <f>SUM(F17:N17)+8*14</f>
        <v>112</v>
      </c>
    </row>
    <row r="18" spans="1:15" ht="19.5" customHeight="1">
      <c r="A18" s="9"/>
      <c r="B18" s="20"/>
      <c r="C18" s="21"/>
      <c r="D18" s="21"/>
      <c r="E18" s="21"/>
      <c r="F18" s="9"/>
      <c r="G18" s="9"/>
      <c r="H18" s="9"/>
      <c r="I18" s="9"/>
      <c r="J18" s="9"/>
      <c r="K18" s="9"/>
      <c r="L18" s="9"/>
      <c r="M18" s="9"/>
      <c r="N18" s="9"/>
      <c r="O18" s="22"/>
    </row>
    <row r="19" spans="2:5" ht="15">
      <c r="B19" t="s">
        <v>221</v>
      </c>
      <c r="E19" s="23" t="s">
        <v>203</v>
      </c>
    </row>
    <row r="21" spans="2:5" ht="12.75">
      <c r="B21" t="s">
        <v>204</v>
      </c>
      <c r="E21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75" zoomScaleNormal="75" zoomScalePageLayoutView="0" workbookViewId="0" topLeftCell="B1">
      <selection activeCell="I5" sqref="I5"/>
    </sheetView>
  </sheetViews>
  <sheetFormatPr defaultColWidth="9.00390625" defaultRowHeight="12.75"/>
  <cols>
    <col min="1" max="1" width="5.125" style="17" customWidth="1"/>
    <col min="2" max="2" width="25.25390625" style="0" customWidth="1"/>
    <col min="3" max="3" width="12.375" style="0" customWidth="1"/>
    <col min="4" max="4" width="10.75390625" style="17" customWidth="1"/>
    <col min="5" max="5" width="23.25390625" style="0" customWidth="1"/>
    <col min="6" max="6" width="6.875" style="17" customWidth="1"/>
    <col min="7" max="7" width="6.625" style="17" customWidth="1"/>
    <col min="8" max="8" width="7.25390625" style="17" customWidth="1"/>
    <col min="9" max="9" width="7.125" style="17" customWidth="1"/>
    <col min="10" max="10" width="6.875" style="17" customWidth="1"/>
    <col min="11" max="11" width="6.75390625" style="17" customWidth="1"/>
    <col min="12" max="12" width="7.375" style="17" customWidth="1"/>
    <col min="13" max="13" width="6.625" style="0" customWidth="1"/>
    <col min="14" max="14" width="7.375" style="0" customWidth="1"/>
    <col min="15" max="15" width="7.875" style="0" customWidth="1"/>
  </cols>
  <sheetData>
    <row r="1" spans="1:15" ht="25.5" customHeight="1">
      <c r="A1" s="30" t="s">
        <v>222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139</v>
      </c>
      <c r="C5" s="3"/>
      <c r="D5" s="3">
        <v>35</v>
      </c>
      <c r="E5" s="3" t="s">
        <v>140</v>
      </c>
      <c r="F5" s="3">
        <v>2</v>
      </c>
      <c r="G5" s="3">
        <v>1</v>
      </c>
      <c r="H5" s="3">
        <v>1</v>
      </c>
      <c r="I5" s="3">
        <v>1</v>
      </c>
      <c r="J5" s="3">
        <v>2</v>
      </c>
      <c r="K5" s="3">
        <v>1</v>
      </c>
      <c r="L5" s="3">
        <v>1</v>
      </c>
      <c r="M5" s="3">
        <v>1</v>
      </c>
      <c r="N5" s="3" t="s">
        <v>233</v>
      </c>
      <c r="O5" s="19">
        <f>SUM(F5:N5)</f>
        <v>10</v>
      </c>
    </row>
    <row r="6" spans="1:15" ht="19.5" customHeight="1">
      <c r="A6" s="18">
        <v>2</v>
      </c>
      <c r="B6" s="7" t="s">
        <v>136</v>
      </c>
      <c r="C6" s="3" t="s">
        <v>137</v>
      </c>
      <c r="D6" s="3">
        <v>37</v>
      </c>
      <c r="E6" s="3" t="s">
        <v>138</v>
      </c>
      <c r="F6" s="3" t="s">
        <v>219</v>
      </c>
      <c r="G6" s="3">
        <v>2</v>
      </c>
      <c r="H6" s="3">
        <v>3</v>
      </c>
      <c r="I6" s="3">
        <v>2</v>
      </c>
      <c r="J6" s="3">
        <v>1</v>
      </c>
      <c r="K6" s="3">
        <v>2</v>
      </c>
      <c r="L6" s="3">
        <v>2</v>
      </c>
      <c r="M6" s="3">
        <v>2</v>
      </c>
      <c r="N6" s="3" t="s">
        <v>198</v>
      </c>
      <c r="O6" s="19">
        <f>SUM(F6:N6)+6</f>
        <v>20</v>
      </c>
    </row>
    <row r="7" spans="1:15" ht="19.5" customHeight="1">
      <c r="A7" s="18">
        <v>3</v>
      </c>
      <c r="B7" s="10" t="s">
        <v>142</v>
      </c>
      <c r="C7" s="3" t="s">
        <v>143</v>
      </c>
      <c r="D7" s="3">
        <v>30</v>
      </c>
      <c r="E7" s="3" t="s">
        <v>144</v>
      </c>
      <c r="F7" s="3">
        <v>1</v>
      </c>
      <c r="G7" s="3">
        <v>3</v>
      </c>
      <c r="H7" s="3">
        <v>2</v>
      </c>
      <c r="I7" s="3">
        <v>3</v>
      </c>
      <c r="J7" s="3">
        <v>3</v>
      </c>
      <c r="K7" s="3">
        <v>3</v>
      </c>
      <c r="L7" s="3" t="s">
        <v>213</v>
      </c>
      <c r="M7" s="3">
        <v>3</v>
      </c>
      <c r="N7" s="3" t="s">
        <v>198</v>
      </c>
      <c r="O7" s="19">
        <f>SUM(F7:N7)+6</f>
        <v>24</v>
      </c>
    </row>
    <row r="8" spans="1:15" ht="19.5" customHeight="1">
      <c r="A8" s="18">
        <v>4</v>
      </c>
      <c r="B8" s="7" t="s">
        <v>133</v>
      </c>
      <c r="C8" s="3"/>
      <c r="D8" s="3">
        <v>39</v>
      </c>
      <c r="E8" s="3" t="s">
        <v>134</v>
      </c>
      <c r="F8" s="3">
        <v>4</v>
      </c>
      <c r="G8" s="3">
        <v>4</v>
      </c>
      <c r="H8" s="3" t="s">
        <v>213</v>
      </c>
      <c r="I8" s="3" t="s">
        <v>215</v>
      </c>
      <c r="J8" s="3" t="s">
        <v>198</v>
      </c>
      <c r="K8" s="3" t="s">
        <v>198</v>
      </c>
      <c r="L8" s="3" t="s">
        <v>215</v>
      </c>
      <c r="M8" s="3" t="s">
        <v>210</v>
      </c>
      <c r="N8" s="3" t="s">
        <v>198</v>
      </c>
      <c r="O8" s="19">
        <f>SUM(F8:N8)+6*6</f>
        <v>44</v>
      </c>
    </row>
    <row r="9" spans="1:15" ht="19.5" customHeight="1">
      <c r="A9" s="18">
        <v>5</v>
      </c>
      <c r="B9" s="7" t="s">
        <v>141</v>
      </c>
      <c r="C9" s="3" t="s">
        <v>137</v>
      </c>
      <c r="D9" s="3">
        <v>47</v>
      </c>
      <c r="E9" s="3" t="s">
        <v>138</v>
      </c>
      <c r="F9" s="3">
        <v>3</v>
      </c>
      <c r="G9" s="3" t="s">
        <v>219</v>
      </c>
      <c r="H9" s="3" t="s">
        <v>214</v>
      </c>
      <c r="I9" s="3" t="s">
        <v>198</v>
      </c>
      <c r="J9" s="3" t="s">
        <v>214</v>
      </c>
      <c r="K9" s="3" t="s">
        <v>214</v>
      </c>
      <c r="L9" s="3" t="s">
        <v>214</v>
      </c>
      <c r="M9" s="3" t="s">
        <v>214</v>
      </c>
      <c r="N9" s="3" t="s">
        <v>198</v>
      </c>
      <c r="O9" s="19">
        <f>SUM(F9:N9)+7*6</f>
        <v>45</v>
      </c>
    </row>
    <row r="10" spans="1:15" ht="19.5" customHeight="1">
      <c r="A10" s="9"/>
      <c r="B10" s="2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/>
    </row>
    <row r="11" spans="2:5" ht="15">
      <c r="B11" t="s">
        <v>202</v>
      </c>
      <c r="E11" s="23" t="s">
        <v>203</v>
      </c>
    </row>
    <row r="13" spans="2:5" ht="12.75">
      <c r="B13" t="s">
        <v>204</v>
      </c>
      <c r="E13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00390625" style="17" customWidth="1"/>
    <col min="2" max="2" width="25.625" style="0" customWidth="1"/>
    <col min="3" max="3" width="13.125" style="0" customWidth="1"/>
    <col min="4" max="4" width="9.125" style="17" customWidth="1"/>
    <col min="5" max="5" width="31.625" style="0" customWidth="1"/>
    <col min="6" max="6" width="5.375" style="17" customWidth="1"/>
    <col min="7" max="7" width="5.00390625" style="17" customWidth="1"/>
    <col min="8" max="8" width="5.125" style="17" customWidth="1"/>
    <col min="9" max="9" width="5.00390625" style="17" customWidth="1"/>
    <col min="10" max="10" width="6.875" style="17" customWidth="1"/>
    <col min="11" max="11" width="6.25390625" style="17" customWidth="1"/>
    <col min="12" max="12" width="5.75390625" style="17" customWidth="1"/>
    <col min="13" max="13" width="6.25390625" style="0" customWidth="1"/>
    <col min="14" max="14" width="6.625" style="0" customWidth="1"/>
    <col min="15" max="15" width="6.875" style="0" customWidth="1"/>
  </cols>
  <sheetData>
    <row r="1" spans="1:15" ht="30" customHeight="1">
      <c r="A1" s="30" t="s">
        <v>224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20</v>
      </c>
      <c r="C5" s="3" t="s">
        <v>21</v>
      </c>
      <c r="D5" s="3">
        <v>9</v>
      </c>
      <c r="E5" s="3" t="s">
        <v>22</v>
      </c>
      <c r="F5" s="3" t="s">
        <v>223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2</v>
      </c>
      <c r="N5" s="3">
        <v>1</v>
      </c>
      <c r="O5" s="19">
        <f>SUM(F5:N5)</f>
        <v>9</v>
      </c>
    </row>
    <row r="6" spans="1:15" ht="19.5" customHeight="1">
      <c r="A6" s="18">
        <v>2</v>
      </c>
      <c r="B6" s="7" t="s">
        <v>23</v>
      </c>
      <c r="C6" s="3" t="s">
        <v>24</v>
      </c>
      <c r="D6" s="9">
        <v>29</v>
      </c>
      <c r="E6" s="3" t="s">
        <v>25</v>
      </c>
      <c r="F6" s="3">
        <v>1</v>
      </c>
      <c r="G6" s="3">
        <v>2</v>
      </c>
      <c r="H6" s="3">
        <v>2</v>
      </c>
      <c r="I6" s="3" t="s">
        <v>199</v>
      </c>
      <c r="J6" s="3">
        <v>2</v>
      </c>
      <c r="K6" s="3">
        <v>3</v>
      </c>
      <c r="L6" s="3">
        <v>2</v>
      </c>
      <c r="M6" s="3">
        <v>4</v>
      </c>
      <c r="N6" s="3">
        <v>2</v>
      </c>
      <c r="O6" s="19">
        <f>SUM(F6:N6)</f>
        <v>18</v>
      </c>
    </row>
    <row r="7" spans="1:15" ht="19.5" customHeight="1">
      <c r="A7" s="18">
        <v>3</v>
      </c>
      <c r="B7" s="7" t="s">
        <v>17</v>
      </c>
      <c r="C7" s="3" t="s">
        <v>18</v>
      </c>
      <c r="D7" s="3">
        <v>11</v>
      </c>
      <c r="E7" s="3" t="s">
        <v>19</v>
      </c>
      <c r="F7" s="3">
        <v>5</v>
      </c>
      <c r="G7" s="3">
        <v>5</v>
      </c>
      <c r="H7" s="3" t="s">
        <v>207</v>
      </c>
      <c r="I7" s="3">
        <v>2</v>
      </c>
      <c r="J7" s="3">
        <v>3</v>
      </c>
      <c r="K7" s="3">
        <v>2</v>
      </c>
      <c r="L7" s="3">
        <v>3</v>
      </c>
      <c r="M7" s="3">
        <v>1</v>
      </c>
      <c r="N7" s="3">
        <v>3</v>
      </c>
      <c r="O7" s="19">
        <f>SUM(F7:N7)</f>
        <v>24</v>
      </c>
    </row>
    <row r="8" spans="1:15" ht="19.5" customHeight="1">
      <c r="A8" s="18">
        <v>4</v>
      </c>
      <c r="B8" s="7" t="s">
        <v>26</v>
      </c>
      <c r="C8" s="3" t="s">
        <v>27</v>
      </c>
      <c r="D8" s="3">
        <v>4</v>
      </c>
      <c r="E8" s="3" t="s">
        <v>28</v>
      </c>
      <c r="F8" s="3">
        <v>4</v>
      </c>
      <c r="G8" s="3">
        <v>3</v>
      </c>
      <c r="H8" s="3">
        <v>5</v>
      </c>
      <c r="I8" s="3">
        <v>5</v>
      </c>
      <c r="J8" s="3">
        <v>5</v>
      </c>
      <c r="K8" s="3" t="s">
        <v>206</v>
      </c>
      <c r="L8" s="3">
        <v>4</v>
      </c>
      <c r="M8" s="3">
        <v>3</v>
      </c>
      <c r="N8" s="3">
        <v>4</v>
      </c>
      <c r="O8" s="19">
        <f>SUM(F8:N8)</f>
        <v>33</v>
      </c>
    </row>
    <row r="9" spans="1:15" ht="19.5" customHeight="1">
      <c r="A9" s="18">
        <v>5</v>
      </c>
      <c r="B9" s="7" t="s">
        <v>14</v>
      </c>
      <c r="C9" s="3"/>
      <c r="D9" s="3">
        <v>40</v>
      </c>
      <c r="E9" s="3" t="s">
        <v>15</v>
      </c>
      <c r="F9" s="3" t="s">
        <v>207</v>
      </c>
      <c r="G9" s="3">
        <v>6</v>
      </c>
      <c r="H9" s="3">
        <v>4</v>
      </c>
      <c r="I9" s="3">
        <v>6</v>
      </c>
      <c r="J9" s="3">
        <v>4</v>
      </c>
      <c r="K9" s="3">
        <v>5</v>
      </c>
      <c r="L9" s="3">
        <v>5</v>
      </c>
      <c r="M9" s="3">
        <v>5</v>
      </c>
      <c r="N9" s="3">
        <v>5</v>
      </c>
      <c r="O9" s="19">
        <f>SUM(F9:N9)</f>
        <v>40</v>
      </c>
    </row>
    <row r="10" spans="1:15" ht="19.5" customHeight="1">
      <c r="A10" s="18">
        <v>6</v>
      </c>
      <c r="B10" s="7" t="s">
        <v>11</v>
      </c>
      <c r="C10" s="3"/>
      <c r="D10" s="3">
        <v>6</v>
      </c>
      <c r="E10" s="3" t="s">
        <v>12</v>
      </c>
      <c r="F10" s="3">
        <v>3</v>
      </c>
      <c r="G10" s="3">
        <v>4</v>
      </c>
      <c r="H10" s="3">
        <v>3</v>
      </c>
      <c r="I10" s="3">
        <v>4</v>
      </c>
      <c r="J10" s="3" t="s">
        <v>213</v>
      </c>
      <c r="K10" s="3" t="s">
        <v>198</v>
      </c>
      <c r="L10" s="3" t="s">
        <v>198</v>
      </c>
      <c r="M10" s="3" t="s">
        <v>198</v>
      </c>
      <c r="N10" s="3" t="s">
        <v>198</v>
      </c>
      <c r="O10" s="19">
        <f>SUM(F10:N10)+28</f>
        <v>42</v>
      </c>
    </row>
    <row r="11" spans="1:15" ht="18">
      <c r="A11" s="9"/>
      <c r="B11" s="20"/>
      <c r="C11" s="21"/>
      <c r="D11" s="21"/>
      <c r="E11" s="21"/>
      <c r="F11" s="9"/>
      <c r="G11" s="9"/>
      <c r="H11" s="9"/>
      <c r="I11" s="9"/>
      <c r="J11" s="9"/>
      <c r="K11" s="9"/>
      <c r="L11" s="9"/>
      <c r="M11" s="9"/>
      <c r="N11" s="9"/>
      <c r="O11" s="22"/>
    </row>
    <row r="13" spans="2:5" ht="15">
      <c r="B13" t="s">
        <v>225</v>
      </c>
      <c r="E13" s="23" t="s">
        <v>203</v>
      </c>
    </row>
    <row r="15" spans="2:5" ht="12.75">
      <c r="B15" t="s">
        <v>204</v>
      </c>
      <c r="E15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5.125" style="17" customWidth="1"/>
    <col min="2" max="2" width="25.625" style="0" customWidth="1"/>
    <col min="3" max="3" width="15.125" style="0" customWidth="1"/>
    <col min="4" max="4" width="9.125" style="17" customWidth="1"/>
    <col min="5" max="5" width="22.625" style="0" customWidth="1"/>
    <col min="6" max="6" width="7.25390625" style="17" customWidth="1"/>
    <col min="7" max="7" width="8.375" style="17" customWidth="1"/>
    <col min="8" max="8" width="7.75390625" style="17" customWidth="1"/>
    <col min="9" max="9" width="7.875" style="17" customWidth="1"/>
    <col min="10" max="10" width="7.625" style="17" customWidth="1"/>
    <col min="11" max="11" width="7.75390625" style="0" customWidth="1"/>
    <col min="12" max="12" width="8.00390625" style="0" customWidth="1"/>
  </cols>
  <sheetData>
    <row r="1" spans="1:12" ht="30" customHeight="1">
      <c r="A1" s="30" t="s">
        <v>226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4" t="s">
        <v>186</v>
      </c>
    </row>
    <row r="4" spans="1:12" ht="19.5" customHeight="1">
      <c r="A4" s="32"/>
      <c r="B4" s="32"/>
      <c r="C4" s="3" t="s">
        <v>187</v>
      </c>
      <c r="D4" s="4" t="s">
        <v>227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4"/>
    </row>
    <row r="5" spans="1:12" ht="19.5" customHeight="1">
      <c r="A5" s="18">
        <v>1</v>
      </c>
      <c r="B5" s="7" t="s">
        <v>173</v>
      </c>
      <c r="C5" s="3" t="s">
        <v>174</v>
      </c>
      <c r="D5" s="3">
        <v>62</v>
      </c>
      <c r="E5" s="3" t="s">
        <v>175</v>
      </c>
      <c r="F5" s="3" t="s">
        <v>228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19">
        <f aca="true" t="shared" si="0" ref="L5:L14">SUM(F5:K5)</f>
        <v>5</v>
      </c>
    </row>
    <row r="6" spans="1:12" ht="19.5" customHeight="1">
      <c r="A6" s="18">
        <v>2</v>
      </c>
      <c r="B6" s="7" t="s">
        <v>145</v>
      </c>
      <c r="C6" s="3" t="s">
        <v>146</v>
      </c>
      <c r="D6" s="3">
        <v>64</v>
      </c>
      <c r="E6" s="3" t="s">
        <v>147</v>
      </c>
      <c r="F6" s="3">
        <v>2</v>
      </c>
      <c r="G6" s="3">
        <v>2</v>
      </c>
      <c r="H6" s="3" t="s">
        <v>213</v>
      </c>
      <c r="I6" s="3">
        <v>5</v>
      </c>
      <c r="J6" s="3">
        <v>3</v>
      </c>
      <c r="K6" s="3">
        <v>2</v>
      </c>
      <c r="L6" s="19">
        <f t="shared" si="0"/>
        <v>14</v>
      </c>
    </row>
    <row r="7" spans="1:12" ht="19.5" customHeight="1">
      <c r="A7" s="18">
        <v>3</v>
      </c>
      <c r="B7" s="7" t="s">
        <v>162</v>
      </c>
      <c r="C7" s="3">
        <v>34</v>
      </c>
      <c r="D7" s="3">
        <v>58</v>
      </c>
      <c r="E7" s="3" t="s">
        <v>163</v>
      </c>
      <c r="F7" s="3">
        <v>3</v>
      </c>
      <c r="G7" s="3">
        <v>4</v>
      </c>
      <c r="H7" s="3">
        <v>4</v>
      </c>
      <c r="I7" s="3">
        <v>2</v>
      </c>
      <c r="J7" s="3" t="s">
        <v>211</v>
      </c>
      <c r="K7" s="3">
        <v>4</v>
      </c>
      <c r="L7" s="19">
        <f t="shared" si="0"/>
        <v>17</v>
      </c>
    </row>
    <row r="8" spans="1:12" ht="19.5" customHeight="1">
      <c r="A8" s="18">
        <v>4</v>
      </c>
      <c r="B8" s="7" t="s">
        <v>167</v>
      </c>
      <c r="C8" s="3">
        <v>3552</v>
      </c>
      <c r="D8" s="3">
        <v>49</v>
      </c>
      <c r="E8" s="3" t="s">
        <v>168</v>
      </c>
      <c r="F8" s="3">
        <v>4</v>
      </c>
      <c r="G8" s="3">
        <v>6</v>
      </c>
      <c r="H8" s="3">
        <v>2</v>
      </c>
      <c r="I8" s="3">
        <v>4</v>
      </c>
      <c r="J8" s="3">
        <v>2</v>
      </c>
      <c r="K8" s="3" t="s">
        <v>209</v>
      </c>
      <c r="L8" s="19">
        <f t="shared" si="0"/>
        <v>18</v>
      </c>
    </row>
    <row r="9" spans="1:12" ht="19.5" customHeight="1">
      <c r="A9" s="18">
        <v>5</v>
      </c>
      <c r="B9" s="7" t="s">
        <v>164</v>
      </c>
      <c r="C9" s="3" t="s">
        <v>165</v>
      </c>
      <c r="D9" s="3">
        <v>52</v>
      </c>
      <c r="E9" s="3" t="s">
        <v>166</v>
      </c>
      <c r="F9" s="3">
        <v>5</v>
      </c>
      <c r="G9" s="3">
        <v>5</v>
      </c>
      <c r="H9" s="3">
        <v>3</v>
      </c>
      <c r="I9" s="3">
        <v>3</v>
      </c>
      <c r="J9" s="3" t="s">
        <v>206</v>
      </c>
      <c r="K9" s="3">
        <v>5</v>
      </c>
      <c r="L9" s="19">
        <f t="shared" si="0"/>
        <v>21</v>
      </c>
    </row>
    <row r="10" spans="1:12" ht="19.5" customHeight="1">
      <c r="A10" s="18">
        <v>6</v>
      </c>
      <c r="B10" s="7" t="s">
        <v>176</v>
      </c>
      <c r="C10" s="3" t="s">
        <v>177</v>
      </c>
      <c r="D10" s="3">
        <v>53</v>
      </c>
      <c r="E10" s="3" t="s">
        <v>178</v>
      </c>
      <c r="F10" s="3">
        <v>6</v>
      </c>
      <c r="G10" s="3">
        <v>7</v>
      </c>
      <c r="H10" s="3" t="s">
        <v>219</v>
      </c>
      <c r="I10" s="3">
        <v>7</v>
      </c>
      <c r="J10" s="3">
        <v>5</v>
      </c>
      <c r="K10" s="3">
        <v>3</v>
      </c>
      <c r="L10" s="19">
        <f t="shared" si="0"/>
        <v>28</v>
      </c>
    </row>
    <row r="11" spans="1:12" ht="19.5" customHeight="1">
      <c r="A11" s="18">
        <v>7</v>
      </c>
      <c r="B11" s="7" t="s">
        <v>171</v>
      </c>
      <c r="C11" s="3" t="s">
        <v>229</v>
      </c>
      <c r="D11" s="3">
        <v>63</v>
      </c>
      <c r="E11" s="3" t="s">
        <v>172</v>
      </c>
      <c r="F11" s="3" t="s">
        <v>230</v>
      </c>
      <c r="G11" s="3">
        <v>9</v>
      </c>
      <c r="H11" s="3">
        <v>6</v>
      </c>
      <c r="I11" s="3">
        <v>6</v>
      </c>
      <c r="J11" s="3">
        <v>4</v>
      </c>
      <c r="K11" s="3">
        <v>9</v>
      </c>
      <c r="L11" s="19">
        <f t="shared" si="0"/>
        <v>34</v>
      </c>
    </row>
    <row r="12" spans="1:12" ht="19.5" customHeight="1">
      <c r="A12" s="18">
        <v>8</v>
      </c>
      <c r="B12" s="7" t="s">
        <v>169</v>
      </c>
      <c r="C12" s="3" t="s">
        <v>170</v>
      </c>
      <c r="D12" s="3">
        <v>57</v>
      </c>
      <c r="E12" s="3"/>
      <c r="F12" s="3">
        <v>7</v>
      </c>
      <c r="G12" s="3">
        <v>8</v>
      </c>
      <c r="H12" s="3">
        <v>5</v>
      </c>
      <c r="I12" s="3">
        <v>8</v>
      </c>
      <c r="J12" s="3">
        <v>8</v>
      </c>
      <c r="K12" s="3" t="s">
        <v>220</v>
      </c>
      <c r="L12" s="19">
        <f t="shared" si="0"/>
        <v>36</v>
      </c>
    </row>
    <row r="13" spans="1:12" ht="19.5" customHeight="1">
      <c r="A13" s="18">
        <v>9</v>
      </c>
      <c r="B13" s="7" t="s">
        <v>161</v>
      </c>
      <c r="C13" s="3">
        <v>3301</v>
      </c>
      <c r="D13" s="3">
        <v>51</v>
      </c>
      <c r="E13" s="3"/>
      <c r="F13" s="3">
        <v>8</v>
      </c>
      <c r="G13" s="3" t="s">
        <v>231</v>
      </c>
      <c r="H13" s="3">
        <v>7</v>
      </c>
      <c r="I13" s="3">
        <v>9</v>
      </c>
      <c r="J13" s="3">
        <v>6</v>
      </c>
      <c r="K13" s="3">
        <v>8</v>
      </c>
      <c r="L13" s="19">
        <f t="shared" si="0"/>
        <v>38</v>
      </c>
    </row>
    <row r="14" spans="1:12" ht="19.5" customHeight="1">
      <c r="A14" s="18">
        <v>10</v>
      </c>
      <c r="B14" s="7" t="s">
        <v>181</v>
      </c>
      <c r="C14" s="3" t="s">
        <v>182</v>
      </c>
      <c r="D14" s="3">
        <v>60</v>
      </c>
      <c r="E14" s="3" t="s">
        <v>183</v>
      </c>
      <c r="F14" s="3" t="s">
        <v>220</v>
      </c>
      <c r="G14" s="3">
        <v>11</v>
      </c>
      <c r="H14" s="3">
        <v>8</v>
      </c>
      <c r="I14" s="3">
        <v>10</v>
      </c>
      <c r="J14" s="3">
        <v>7</v>
      </c>
      <c r="K14" s="3">
        <v>10</v>
      </c>
      <c r="L14" s="19">
        <f t="shared" si="0"/>
        <v>46</v>
      </c>
    </row>
    <row r="15" spans="1:12" ht="19.5" customHeight="1">
      <c r="A15" s="18">
        <v>11</v>
      </c>
      <c r="B15" s="7" t="s">
        <v>149</v>
      </c>
      <c r="C15" s="3" t="s">
        <v>150</v>
      </c>
      <c r="D15" s="3">
        <v>69</v>
      </c>
      <c r="E15" s="3" t="s">
        <v>232</v>
      </c>
      <c r="F15" s="3" t="s">
        <v>213</v>
      </c>
      <c r="G15" s="3">
        <v>3</v>
      </c>
      <c r="H15" s="3" t="s">
        <v>214</v>
      </c>
      <c r="I15" s="3" t="s">
        <v>214</v>
      </c>
      <c r="J15" s="3" t="s">
        <v>236</v>
      </c>
      <c r="K15" s="3">
        <v>6</v>
      </c>
      <c r="L15" s="19">
        <f>SUM(F15:K15)+3*16</f>
        <v>57</v>
      </c>
    </row>
    <row r="16" spans="1:12" ht="19.5" customHeight="1">
      <c r="A16" s="18">
        <v>12</v>
      </c>
      <c r="B16" s="7" t="s">
        <v>179</v>
      </c>
      <c r="C16" s="3" t="s">
        <v>180</v>
      </c>
      <c r="D16" s="3">
        <v>61</v>
      </c>
      <c r="E16" s="3"/>
      <c r="F16" s="3">
        <v>10</v>
      </c>
      <c r="G16" s="3" t="s">
        <v>219</v>
      </c>
      <c r="H16" s="3" t="s">
        <v>214</v>
      </c>
      <c r="I16" s="3" t="s">
        <v>214</v>
      </c>
      <c r="J16" s="3">
        <v>9</v>
      </c>
      <c r="K16" s="3">
        <v>12</v>
      </c>
      <c r="L16" s="19">
        <f>SUM(F16:K16)+2*16</f>
        <v>63</v>
      </c>
    </row>
    <row r="17" spans="1:12" ht="19.5" customHeight="1">
      <c r="A17" s="18">
        <v>13</v>
      </c>
      <c r="B17" s="7" t="s">
        <v>152</v>
      </c>
      <c r="C17" s="3" t="s">
        <v>153</v>
      </c>
      <c r="D17" s="3">
        <v>54</v>
      </c>
      <c r="E17" s="3" t="s">
        <v>154</v>
      </c>
      <c r="F17" s="3">
        <v>9</v>
      </c>
      <c r="G17" s="3" t="s">
        <v>233</v>
      </c>
      <c r="H17" s="3" t="s">
        <v>214</v>
      </c>
      <c r="I17" s="3" t="s">
        <v>214</v>
      </c>
      <c r="J17" s="3" t="s">
        <v>198</v>
      </c>
      <c r="K17" s="3" t="s">
        <v>198</v>
      </c>
      <c r="L17" s="19">
        <f>SUM(F17:K17)+4*16</f>
        <v>73</v>
      </c>
    </row>
    <row r="18" spans="1:12" ht="19.5" customHeight="1">
      <c r="A18" s="18">
        <v>14</v>
      </c>
      <c r="B18" s="7" t="s">
        <v>158</v>
      </c>
      <c r="C18" s="3" t="s">
        <v>159</v>
      </c>
      <c r="D18" s="3">
        <v>56</v>
      </c>
      <c r="E18" s="3" t="s">
        <v>160</v>
      </c>
      <c r="F18" s="3" t="s">
        <v>213</v>
      </c>
      <c r="G18" s="3" t="s">
        <v>198</v>
      </c>
      <c r="H18" s="3" t="s">
        <v>214</v>
      </c>
      <c r="I18" s="3" t="s">
        <v>214</v>
      </c>
      <c r="J18" s="3">
        <v>10</v>
      </c>
      <c r="K18" s="3" t="s">
        <v>215</v>
      </c>
      <c r="L18" s="19">
        <f>SUM(F18:K18)+4*16</f>
        <v>74</v>
      </c>
    </row>
    <row r="19" spans="1:12" ht="19.5" customHeight="1">
      <c r="A19" s="18">
        <v>15</v>
      </c>
      <c r="B19" s="7" t="s">
        <v>155</v>
      </c>
      <c r="C19" s="3" t="s">
        <v>156</v>
      </c>
      <c r="D19" s="3">
        <v>59</v>
      </c>
      <c r="E19" s="3" t="s">
        <v>157</v>
      </c>
      <c r="F19" s="3" t="s">
        <v>213</v>
      </c>
      <c r="G19" s="3" t="s">
        <v>214</v>
      </c>
      <c r="H19" s="3" t="s">
        <v>214</v>
      </c>
      <c r="I19" s="3" t="s">
        <v>214</v>
      </c>
      <c r="J19" s="3" t="s">
        <v>198</v>
      </c>
      <c r="K19" s="3" t="s">
        <v>215</v>
      </c>
      <c r="L19" s="19">
        <f>SUM(F19:K19)+5*16</f>
        <v>80</v>
      </c>
    </row>
    <row r="20" spans="1:12" ht="19.5" customHeight="1">
      <c r="A20" s="9"/>
      <c r="B20" s="20"/>
      <c r="C20" s="21"/>
      <c r="D20" s="21"/>
      <c r="E20" s="21"/>
      <c r="F20" s="9"/>
      <c r="G20" s="9"/>
      <c r="H20" s="9"/>
      <c r="I20" s="9"/>
      <c r="J20" s="9"/>
      <c r="K20" s="9"/>
      <c r="L20" s="22"/>
    </row>
    <row r="21" spans="2:5" ht="15">
      <c r="B21" t="s">
        <v>234</v>
      </c>
      <c r="E21" s="23" t="s">
        <v>203</v>
      </c>
    </row>
    <row r="23" spans="2:5" ht="12.75">
      <c r="B23" t="s">
        <v>204</v>
      </c>
      <c r="E23" s="24"/>
    </row>
    <row r="32" ht="12.75">
      <c r="D32" s="17" t="s">
        <v>16</v>
      </c>
    </row>
  </sheetData>
  <sheetProtection selectLockedCells="1" selectUnlockedCells="1"/>
  <mergeCells count="8">
    <mergeCell ref="A1:L1"/>
    <mergeCell ref="A2:L2"/>
    <mergeCell ref="A3:A4"/>
    <mergeCell ref="B3:B4"/>
    <mergeCell ref="C3:D3"/>
    <mergeCell ref="E3:E4"/>
    <mergeCell ref="F3:K3"/>
    <mergeCell ref="L3:L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875" style="17" customWidth="1"/>
    <col min="2" max="2" width="24.375" style="17" customWidth="1"/>
    <col min="3" max="3" width="13.25390625" style="17" customWidth="1"/>
    <col min="4" max="4" width="9.125" style="17" customWidth="1"/>
    <col min="5" max="5" width="23.375" style="17" customWidth="1"/>
    <col min="6" max="6" width="6.75390625" style="17" customWidth="1"/>
    <col min="7" max="7" width="5.75390625" style="17" customWidth="1"/>
    <col min="8" max="8" width="6.875" style="17" customWidth="1"/>
    <col min="9" max="9" width="7.375" style="17" customWidth="1"/>
    <col min="10" max="10" width="6.625" style="17" customWidth="1"/>
    <col min="11" max="11" width="6.25390625" style="17" customWidth="1"/>
    <col min="12" max="12" width="7.125" style="17" customWidth="1"/>
    <col min="13" max="13" width="6.75390625" style="17" customWidth="1"/>
    <col min="14" max="14" width="6.25390625" style="17" customWidth="1"/>
    <col min="15" max="15" width="6.875" style="17" customWidth="1"/>
  </cols>
  <sheetData>
    <row r="1" spans="1:15" ht="25.5" customHeight="1">
      <c r="A1" s="30" t="s">
        <v>235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 customHeight="1">
      <c r="A3" s="35" t="s">
        <v>2</v>
      </c>
      <c r="B3" s="35" t="s">
        <v>3</v>
      </c>
      <c r="C3" s="35" t="s">
        <v>4</v>
      </c>
      <c r="D3" s="35"/>
      <c r="E3" s="35" t="s">
        <v>5</v>
      </c>
      <c r="F3" s="36" t="s">
        <v>185</v>
      </c>
      <c r="G3" s="36"/>
      <c r="H3" s="36"/>
      <c r="I3" s="36"/>
      <c r="J3" s="36"/>
      <c r="K3" s="36"/>
      <c r="L3" s="36"/>
      <c r="M3" s="36"/>
      <c r="N3" s="36"/>
      <c r="O3" s="35" t="s">
        <v>186</v>
      </c>
    </row>
    <row r="4" spans="1:15" ht="12.75">
      <c r="A4" s="35"/>
      <c r="B4" s="35"/>
      <c r="C4" s="27" t="s">
        <v>218</v>
      </c>
      <c r="D4" s="27" t="s">
        <v>9</v>
      </c>
      <c r="E4" s="35"/>
      <c r="F4" s="27" t="s">
        <v>188</v>
      </c>
      <c r="G4" s="27" t="s">
        <v>189</v>
      </c>
      <c r="H4" s="27" t="s">
        <v>190</v>
      </c>
      <c r="I4" s="27" t="s">
        <v>191</v>
      </c>
      <c r="J4" s="27" t="s">
        <v>192</v>
      </c>
      <c r="K4" s="27" t="s">
        <v>193</v>
      </c>
      <c r="L4" s="27" t="s">
        <v>194</v>
      </c>
      <c r="M4" s="27" t="s">
        <v>195</v>
      </c>
      <c r="N4" s="27" t="s">
        <v>196</v>
      </c>
      <c r="O4" s="35"/>
    </row>
    <row r="5" spans="1:15" ht="15">
      <c r="A5" s="27">
        <v>1</v>
      </c>
      <c r="B5" s="10" t="s">
        <v>124</v>
      </c>
      <c r="C5" s="3" t="s">
        <v>125</v>
      </c>
      <c r="D5" s="3">
        <v>41</v>
      </c>
      <c r="E5" s="3" t="s">
        <v>126</v>
      </c>
      <c r="F5" s="27">
        <v>2</v>
      </c>
      <c r="G5" s="27">
        <v>2</v>
      </c>
      <c r="H5" s="27">
        <v>1</v>
      </c>
      <c r="I5" s="27">
        <v>1</v>
      </c>
      <c r="J5" s="27" t="s">
        <v>199</v>
      </c>
      <c r="K5" s="27">
        <v>2</v>
      </c>
      <c r="L5" s="27">
        <v>3</v>
      </c>
      <c r="M5" s="27">
        <v>2</v>
      </c>
      <c r="N5" s="27">
        <v>2</v>
      </c>
      <c r="O5" s="27">
        <f aca="true" t="shared" si="0" ref="O5:O12">SUM(F5:N5)</f>
        <v>15</v>
      </c>
    </row>
    <row r="6" spans="1:15" ht="15">
      <c r="A6" s="27">
        <v>2</v>
      </c>
      <c r="B6" s="7" t="s">
        <v>118</v>
      </c>
      <c r="C6" s="3" t="s">
        <v>119</v>
      </c>
      <c r="D6" s="3">
        <v>48</v>
      </c>
      <c r="E6" s="3" t="s">
        <v>120</v>
      </c>
      <c r="F6" s="27">
        <v>1</v>
      </c>
      <c r="G6" s="27">
        <v>1</v>
      </c>
      <c r="H6" s="27">
        <v>4</v>
      </c>
      <c r="I6" s="27">
        <v>2</v>
      </c>
      <c r="J6" s="27">
        <v>4</v>
      </c>
      <c r="K6" s="27" t="s">
        <v>201</v>
      </c>
      <c r="L6" s="27">
        <v>5</v>
      </c>
      <c r="M6" s="27">
        <v>1</v>
      </c>
      <c r="N6" s="27">
        <v>1</v>
      </c>
      <c r="O6" s="27">
        <f t="shared" si="0"/>
        <v>19</v>
      </c>
    </row>
    <row r="7" spans="1:15" ht="15">
      <c r="A7" s="27">
        <v>3</v>
      </c>
      <c r="B7" s="7" t="s">
        <v>111</v>
      </c>
      <c r="C7" s="3" t="s">
        <v>112</v>
      </c>
      <c r="D7" s="3">
        <v>46</v>
      </c>
      <c r="E7" s="3" t="s">
        <v>113</v>
      </c>
      <c r="F7" s="27" t="s">
        <v>207</v>
      </c>
      <c r="G7" s="27">
        <v>4</v>
      </c>
      <c r="H7" s="27">
        <v>3</v>
      </c>
      <c r="I7" s="27">
        <v>4</v>
      </c>
      <c r="J7" s="27">
        <v>2</v>
      </c>
      <c r="K7" s="27">
        <v>3</v>
      </c>
      <c r="L7" s="27">
        <v>4</v>
      </c>
      <c r="M7" s="27">
        <v>3</v>
      </c>
      <c r="N7" s="27">
        <v>3</v>
      </c>
      <c r="O7" s="27">
        <f t="shared" si="0"/>
        <v>26</v>
      </c>
    </row>
    <row r="8" spans="1:15" ht="15">
      <c r="A8" s="27">
        <v>4</v>
      </c>
      <c r="B8" s="7" t="s">
        <v>121</v>
      </c>
      <c r="C8" s="3" t="s">
        <v>122</v>
      </c>
      <c r="D8" s="3">
        <v>42</v>
      </c>
      <c r="E8" s="3" t="s">
        <v>123</v>
      </c>
      <c r="F8" s="27">
        <v>4</v>
      </c>
      <c r="G8" s="27" t="s">
        <v>207</v>
      </c>
      <c r="H8" s="27">
        <v>2</v>
      </c>
      <c r="I8" s="27">
        <v>6</v>
      </c>
      <c r="J8" s="27">
        <v>5</v>
      </c>
      <c r="K8" s="27">
        <v>1</v>
      </c>
      <c r="L8" s="27">
        <v>1</v>
      </c>
      <c r="M8" s="27">
        <v>4</v>
      </c>
      <c r="N8" s="27">
        <v>4</v>
      </c>
      <c r="O8" s="27">
        <f t="shared" si="0"/>
        <v>27</v>
      </c>
    </row>
    <row r="9" spans="1:15" ht="15">
      <c r="A9" s="27">
        <v>5</v>
      </c>
      <c r="B9" s="7" t="s">
        <v>116</v>
      </c>
      <c r="C9" s="3"/>
      <c r="D9" s="3">
        <v>22</v>
      </c>
      <c r="E9" s="3" t="s">
        <v>117</v>
      </c>
      <c r="F9" s="27">
        <v>8</v>
      </c>
      <c r="G9" s="27">
        <v>5</v>
      </c>
      <c r="H9" s="27">
        <v>6</v>
      </c>
      <c r="I9" s="27">
        <v>3</v>
      </c>
      <c r="J9" s="27">
        <v>1</v>
      </c>
      <c r="K9" s="27" t="s">
        <v>206</v>
      </c>
      <c r="L9" s="27">
        <v>2</v>
      </c>
      <c r="M9" s="27">
        <v>6</v>
      </c>
      <c r="N9" s="27">
        <v>7</v>
      </c>
      <c r="O9" s="27">
        <f t="shared" si="0"/>
        <v>38</v>
      </c>
    </row>
    <row r="10" spans="1:15" ht="15">
      <c r="A10" s="27">
        <v>6</v>
      </c>
      <c r="B10" s="7" t="s">
        <v>106</v>
      </c>
      <c r="C10" s="3">
        <v>810</v>
      </c>
      <c r="D10" s="3">
        <v>14</v>
      </c>
      <c r="E10" s="3" t="s">
        <v>107</v>
      </c>
      <c r="F10" s="27">
        <v>3</v>
      </c>
      <c r="G10" s="27">
        <v>3</v>
      </c>
      <c r="H10" s="27" t="s">
        <v>213</v>
      </c>
      <c r="I10" s="27">
        <v>5</v>
      </c>
      <c r="J10" s="27">
        <v>9</v>
      </c>
      <c r="K10" s="27">
        <v>7</v>
      </c>
      <c r="L10" s="27">
        <v>6</v>
      </c>
      <c r="M10" s="27">
        <v>5</v>
      </c>
      <c r="N10" s="27">
        <v>5</v>
      </c>
      <c r="O10" s="27">
        <f t="shared" si="0"/>
        <v>43</v>
      </c>
    </row>
    <row r="11" spans="1:15" ht="15">
      <c r="A11" s="27">
        <v>7</v>
      </c>
      <c r="B11" s="7" t="s">
        <v>130</v>
      </c>
      <c r="C11" s="3" t="s">
        <v>131</v>
      </c>
      <c r="D11" s="3">
        <v>44</v>
      </c>
      <c r="E11" s="3" t="s">
        <v>132</v>
      </c>
      <c r="F11" s="27">
        <v>5</v>
      </c>
      <c r="G11" s="27" t="s">
        <v>209</v>
      </c>
      <c r="H11" s="27">
        <v>5</v>
      </c>
      <c r="I11" s="27">
        <v>7</v>
      </c>
      <c r="J11" s="27">
        <v>6</v>
      </c>
      <c r="K11" s="27">
        <v>4</v>
      </c>
      <c r="L11" s="27">
        <v>7</v>
      </c>
      <c r="M11" s="27">
        <v>7</v>
      </c>
      <c r="N11" s="27">
        <v>6</v>
      </c>
      <c r="O11" s="27">
        <f t="shared" si="0"/>
        <v>47</v>
      </c>
    </row>
    <row r="12" spans="1:15" ht="15">
      <c r="A12" s="27">
        <v>8</v>
      </c>
      <c r="B12" s="7" t="s">
        <v>114</v>
      </c>
      <c r="C12" s="3"/>
      <c r="D12" s="3">
        <v>8</v>
      </c>
      <c r="E12" s="3" t="s">
        <v>115</v>
      </c>
      <c r="F12" s="27">
        <v>10</v>
      </c>
      <c r="G12" s="27">
        <v>9</v>
      </c>
      <c r="H12" s="27">
        <v>8</v>
      </c>
      <c r="I12" s="27">
        <v>8</v>
      </c>
      <c r="J12" s="27">
        <v>8</v>
      </c>
      <c r="K12" s="27">
        <v>6</v>
      </c>
      <c r="L12" s="27">
        <v>8</v>
      </c>
      <c r="M12" s="29" t="s">
        <v>211</v>
      </c>
      <c r="N12" s="27">
        <v>9</v>
      </c>
      <c r="O12" s="27">
        <f t="shared" si="0"/>
        <v>66</v>
      </c>
    </row>
    <row r="13" spans="1:15" ht="15">
      <c r="A13" s="27">
        <v>9</v>
      </c>
      <c r="B13" s="10" t="s">
        <v>238</v>
      </c>
      <c r="C13" s="3" t="s">
        <v>103</v>
      </c>
      <c r="D13" s="3">
        <v>28</v>
      </c>
      <c r="E13" s="3" t="s">
        <v>104</v>
      </c>
      <c r="F13" s="27">
        <v>7</v>
      </c>
      <c r="G13" s="27">
        <v>8</v>
      </c>
      <c r="H13" s="27" t="s">
        <v>206</v>
      </c>
      <c r="I13" s="27">
        <v>9</v>
      </c>
      <c r="J13" s="27">
        <v>7</v>
      </c>
      <c r="K13" s="27" t="s">
        <v>236</v>
      </c>
      <c r="L13" s="27">
        <v>9</v>
      </c>
      <c r="M13" s="27">
        <v>8</v>
      </c>
      <c r="N13" s="27">
        <v>8</v>
      </c>
      <c r="O13" s="27">
        <f>SUM(F13:N13)+12</f>
        <v>68</v>
      </c>
    </row>
    <row r="14" spans="1:15" ht="15">
      <c r="A14" s="27">
        <v>10</v>
      </c>
      <c r="B14" s="7" t="s">
        <v>127</v>
      </c>
      <c r="C14" s="3" t="s">
        <v>128</v>
      </c>
      <c r="D14" s="3">
        <v>24</v>
      </c>
      <c r="E14" s="3" t="s">
        <v>129</v>
      </c>
      <c r="F14" s="27">
        <v>9</v>
      </c>
      <c r="G14" s="27">
        <v>10</v>
      </c>
      <c r="H14" s="27">
        <v>7</v>
      </c>
      <c r="I14" s="27">
        <v>10</v>
      </c>
      <c r="J14" s="27">
        <v>10</v>
      </c>
      <c r="K14" s="27" t="s">
        <v>237</v>
      </c>
      <c r="L14" s="27">
        <v>10</v>
      </c>
      <c r="M14" s="27">
        <v>9</v>
      </c>
      <c r="N14" s="27">
        <v>10</v>
      </c>
      <c r="O14" s="27">
        <f>SUM(F14:N14)</f>
        <v>75</v>
      </c>
    </row>
    <row r="15" spans="1:15" ht="15">
      <c r="A15" s="27">
        <v>11</v>
      </c>
      <c r="B15" s="7" t="s">
        <v>108</v>
      </c>
      <c r="C15" s="3" t="s">
        <v>109</v>
      </c>
      <c r="D15" s="3">
        <v>3</v>
      </c>
      <c r="E15" s="3" t="s">
        <v>110</v>
      </c>
      <c r="F15" s="27" t="s">
        <v>213</v>
      </c>
      <c r="G15" s="27">
        <v>11</v>
      </c>
      <c r="H15" s="27">
        <v>9</v>
      </c>
      <c r="I15" s="27" t="s">
        <v>198</v>
      </c>
      <c r="J15" s="27" t="s">
        <v>214</v>
      </c>
      <c r="K15" s="27" t="s">
        <v>214</v>
      </c>
      <c r="L15" s="27" t="s">
        <v>214</v>
      </c>
      <c r="M15" s="27" t="s">
        <v>198</v>
      </c>
      <c r="N15" s="29" t="s">
        <v>198</v>
      </c>
      <c r="O15" s="27">
        <f>SUM(F15:N15)+6*12</f>
        <v>92</v>
      </c>
    </row>
    <row r="16" spans="2:5" ht="15">
      <c r="B16" s="25"/>
      <c r="C16" s="9"/>
      <c r="D16" s="9"/>
      <c r="E16" s="9"/>
    </row>
    <row r="17" spans="2:5" ht="12.75">
      <c r="B17" s="17" t="s">
        <v>216</v>
      </c>
      <c r="E17" s="17" t="s">
        <v>203</v>
      </c>
    </row>
    <row r="19" spans="1:2" ht="12.75">
      <c r="A19" s="28" t="s">
        <v>204</v>
      </c>
      <c r="B19" s="28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kdziedzic</cp:lastModifiedBy>
  <cp:lastPrinted>2015-08-30T13:05:40Z</cp:lastPrinted>
  <dcterms:created xsi:type="dcterms:W3CDTF">2001-07-21T05:35:38Z</dcterms:created>
  <dcterms:modified xsi:type="dcterms:W3CDTF">2015-08-31T10:00:30Z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AuthorEmail">
    <vt:lpwstr>lewandam@op.pl</vt:lpwstr>
  </property>
  <property fmtid="{D5CDD505-2E9C-101B-9397-08002B2CF9AE}" pid="4" name="_AuthorEmailDisplayName">
    <vt:lpwstr>Marek Lewandowski</vt:lpwstr>
  </property>
  <property fmtid="{D5CDD505-2E9C-101B-9397-08002B2CF9AE}" pid="5" name="_EmailSubject">
    <vt:lpwstr>wzory PPJK</vt:lpwstr>
  </property>
  <property fmtid="{D5CDD505-2E9C-101B-9397-08002B2CF9AE}" pid="6" name="_ReviewingToolsShownOnce">
    <vt:lpwstr/>
  </property>
</Properties>
</file>